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45" windowHeight="7710" activeTab="0"/>
  </bookViews>
  <sheets>
    <sheet name="Приложение" sheetId="1" r:id="rId1"/>
  </sheets>
  <definedNames>
    <definedName name="_xlnm.Print_Titles" localSheetId="0">'Приложение'!$10:$11</definedName>
  </definedNames>
  <calcPr fullCalcOnLoad="1"/>
</workbook>
</file>

<file path=xl/sharedStrings.xml><?xml version="1.0" encoding="utf-8"?>
<sst xmlns="http://schemas.openxmlformats.org/spreadsheetml/2006/main" count="278" uniqueCount="276">
  <si>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исключени-ем имущества муниципальных автономных учреждений), в части реализации материаль-ных запасов по указанному имуществу</t>
  </si>
  <si>
    <t>Доходы от продажи земельных участков, находящихся в государственной и муниципаль-ной собственности (за исключением земельных участков бюджетных и автономных учреждений)</t>
  </si>
  <si>
    <r>
      <t xml:space="preserve">Прочие субсидии бюджетам городских окру-гов </t>
    </r>
    <r>
      <rPr>
        <i/>
        <sz val="11"/>
        <rFont val="Times New Roman"/>
        <family val="1"/>
      </rPr>
      <t>на реализацию ДЦП "Развитие жилищ-но-коммунального и газового хозяйства Тверской области на 2010-2014 годы" (Улучшение условий проживания граждан. Благоустройство дворовых территорий)</t>
    </r>
  </si>
  <si>
    <r>
      <t xml:space="preserve">Прочие субсидии бюджетам городских окру-гов </t>
    </r>
    <r>
      <rPr>
        <i/>
        <sz val="11"/>
        <rFont val="Times New Roman"/>
        <family val="1"/>
      </rPr>
      <t>на софинансирование расходных обяза-тельств муниципальных образований по повышению с 1 сентября 2011 года фонда оплаты труда воспитателей муниципаль-ных образовательных учреждений, реали-зующих основную общеобразовательную программу дошкольного образования</t>
    </r>
  </si>
  <si>
    <r>
      <t xml:space="preserve">Прочие субвенции бюджетам городских окру-гов </t>
    </r>
    <r>
      <rPr>
        <i/>
        <sz val="11"/>
        <rFont val="Times New Roman"/>
        <family val="1"/>
      </rPr>
      <t>на обеспечение государственных гаран-тий прав граждан на получение общедос-тупного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  </r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</si>
  <si>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 xml:space="preserve">(Прочие доходы от оказа-ния платных услуг получателями средств бюджетов городских округов и компенса-ции затрат бюджетов городских округов) </t>
    </r>
  </si>
  <si>
    <r>
      <t xml:space="preserve">Субсидии бюджетам городских округов на бюджетные инвестиции в объекты капиталь-ного строительства собственности муниципаль-ных образований </t>
    </r>
    <r>
      <rPr>
        <i/>
        <sz val="11"/>
        <rFont val="Times New Roman"/>
        <family val="1"/>
      </rPr>
      <t>(ДЦП "Территориальное планирование и градостроительное зонирование муниципальных образований Тверской области на 2009-2013 годы")</t>
    </r>
  </si>
  <si>
    <t>Субсидии бюджетам городских округов на реализацию комплексных программ поддержки развития дошкольных образовательных учреж-дений в субъектах Российской Федерации</t>
  </si>
  <si>
    <t>к решению Ржевской городской Думы</t>
  </si>
  <si>
    <t>от _______________ № ______</t>
  </si>
  <si>
    <t>Код дохода</t>
  </si>
  <si>
    <t>Наименование показателя</t>
  </si>
  <si>
    <t>Исполнение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</si>
  <si>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</si>
  <si>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</si>
  <si>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</si>
  <si>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</si>
  <si>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</si>
  <si>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</si>
  <si>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</si>
  <si>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</si>
  <si>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</si>
  <si>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</si>
  <si>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</si>
  <si>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</si>
  <si>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1 05 00000 00 0000 000</t>
  </si>
  <si>
    <t>НАЛОГИ 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</si>
  <si>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</si>
  <si>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</si>
  <si>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</si>
  <si>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</si>
  <si>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</si>
  <si>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</si>
  <si>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</si>
  <si>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</si>
  <si>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</si>
  <si>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</si>
  <si>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</si>
  <si>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</si>
  <si>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1 08 00000 00 0000 000</t>
  </si>
  <si>
    <t>ГОСУДАРСТВЕННАЯ ПОШЛИНА, СБОРЫ</t>
  </si>
  <si>
    <t>1 08 03010 01 0000 110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</si>
  <si>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</si>
  <si>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</si>
  <si>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</si>
  <si>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</si>
  <si>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ПО ОТМЕНЕННЫМ НАЛОГАМ, СБОРАМ И ИНЫМ ОБЯЗАТЕЛЬНЫМ ПЛАТЕЖАМ</t>
  </si>
  <si>
    <t xml:space="preserve">1 09 04050 04 0000 110 </t>
  </si>
  <si>
    <t xml:space="preserve">1 09 07010 04 0000 110 </t>
  </si>
  <si>
    <t>Налог на рекламу, мобилизуемый на территориях городских округов</t>
  </si>
  <si>
    <t>1 09 07030 04 0000 110</t>
  </si>
  <si>
    <t>1 09 07050 04 0000 110</t>
  </si>
  <si>
    <t>1 11 00000 00 0000 000</t>
  </si>
  <si>
    <t>1 11 05010 04 0000 120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</si>
  <si>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</si>
  <si>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1 11 05034 04 0000 120</t>
  </si>
  <si>
    <t>1 11 09034 04 0000 120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</si>
  <si>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</si>
  <si>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</si>
  <si>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</si>
  <si>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</si>
  <si>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</si>
  <si>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</si>
  <si>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</si>
  <si>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1 14 01040 04 0000 410</t>
  </si>
  <si>
    <t xml:space="preserve">Доходы от продажи квартир, находящихся в собственности городских округов 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</si>
  <si>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</si>
  <si>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земельных участков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</si>
  <si>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</si>
  <si>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</si>
  <si>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</si>
  <si>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 муниципальных автономных учреждений, а также земельных участков муниципальных унитарных предприятий, в том числе казенных)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</si>
  <si>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</si>
  <si>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</si>
  <si>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</si>
  <si>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</si>
  <si>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1 16 03030 01 0000 140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</si>
  <si>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</si>
  <si>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</si>
  <si>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</si>
  <si>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</si>
  <si>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</si>
  <si>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</si>
  <si>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</si>
  <si>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</si>
  <si>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</si>
  <si>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</si>
  <si>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</si>
  <si>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</si>
  <si>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</si>
  <si>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</si>
  <si>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</si>
  <si>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</si>
  <si>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1 16 90040 04 0000 140</t>
  </si>
  <si>
    <t xml:space="preserve">Прочие поступления денежных взысканий (штрафов)  и иных сумм в возмещение ущерба, зачисляемые в бюджеты городских округов  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</si>
  <si>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</si>
  <si>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</si>
  <si>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</si>
  <si>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</si>
  <si>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</si>
  <si>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</si>
  <si>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</si>
  <si>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</si>
  <si>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2 02 01000 00 0000 151</t>
  </si>
  <si>
    <t xml:space="preserve">Дотации бюджетам субъектов Российской Федерации и муниципальных образований </t>
  </si>
  <si>
    <t>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</si>
  <si>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</si>
  <si>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</si>
  <si>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</si>
  <si>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</si>
  <si>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</si>
  <si>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ВСЕГО ДОХОДОВ:</t>
  </si>
  <si>
    <t>1 11 05024 04 0000 120</t>
  </si>
  <si>
    <t>1 13 00000 00 0000 000</t>
  </si>
  <si>
    <t>ДОХОДЫ ОТ ОКАЗАНИЯ ПЛАТНЫХ УСЛУГ И КОМПЕНСАЦИИ ЗАТРАТ ГОСУДАРСТВА</t>
  </si>
  <si>
    <t>1 13 03040 04 5000 130</t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</si>
  <si>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 xml:space="preserve">(Доходы от оказания услуг учреждениями, находящимися в ведении органов местного самоуправления городских округов) </t>
    </r>
  </si>
  <si>
    <t>1 13 03040 04 6000 130</t>
  </si>
  <si>
    <t>1 13 03040 04 8000 130</t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</si>
  <si>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>(Поступления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округов)</t>
    </r>
  </si>
  <si>
    <t>1 13 03040 04 9000 130</t>
  </si>
  <si>
    <r>
      <t>Прочие доходы от оказания платных услуг получателями средств бюджетов городских округов и компенсации затрат бюджетов городских округов</t>
    </r>
    <r>
      <rPr>
        <i/>
        <sz val="11"/>
        <rFont val="Times New Roman"/>
        <family val="1"/>
      </rPr>
      <t xml:space="preserve"> (Прочие безвозмездные поступления муниципальным учреждениям, находящимся в ведении органов местного самоуправления городских округов)</t>
    </r>
  </si>
  <si>
    <t>2 02 09000 00 0000 151</t>
  </si>
  <si>
    <t>Прочие безвозмездные поступления от других бюджетов бюджетной системы</t>
  </si>
  <si>
    <t>2 02 00000 00 0000 000</t>
  </si>
  <si>
    <t>БЕЗВОЗМЕЗДНЫЕ ПОСТУПЛЕНИЯ ОТ ДРУГИХ БЮДЖЕТОВ БЮДЖЕТНОЙ СИСТЕМЫ</t>
  </si>
  <si>
    <t>2 07 00000 00 0000 000</t>
  </si>
  <si>
    <t>ПРОЧИЕ БЕЗВОЗМЕЗДНЫЕ ПОСТУПЛЕНИЯ</t>
  </si>
  <si>
    <t>1 01 02000 01 0000 110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</si>
  <si>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</si>
  <si>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административные правонарушения в области  налогов и сборов, предусмотренные Кодексом Российской Федарации об административных правонарушениях </t>
  </si>
  <si>
    <t>ВОЗВРАТ ОСТАТКОВ СУБСИДИЙ, СУБВЕНЦИЙ И ИНЫХ МЕЖБЮДЖЕТНЫХ ТРАНСФЕРТОВ, ИМЕЮЩИХ ЦЕЛЕВОЕ НАЗНАЧЕНИЕ, ПРОШЛЫХ ЛЕТ</t>
  </si>
  <si>
    <t>2 07 04000 04 0000 151</t>
  </si>
  <si>
    <t>Прочие безвозмездные поступления в бюджеты городских округов</t>
  </si>
  <si>
    <t>1 01 02070 01 0000 110</t>
  </si>
  <si>
    <t>1 13 03040 04 0005 130</t>
  </si>
  <si>
    <t>1 14 02032 04 0000 440</t>
  </si>
  <si>
    <t>1 16 33040 01 0000 140</t>
  </si>
  <si>
    <t>Денежные взыскания (штрафы) за нарушение законодательства о размещении заказов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</si>
  <si>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</si>
  <si>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муниципальных унитарных предприятий, в том числе казенных)</t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</si>
  <si>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>(Гранты, премии, добро-вольные пожертвования муниципальным учреждениям, находящимся в ведении органов местного самоуправления городских округов)</t>
    </r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</si>
  <si>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</si>
  <si>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</si>
  <si>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"Об утверждении отчета об исполнении </t>
  </si>
  <si>
    <t>ПОСТУПЛЕНИЕ ДОХОДОВ В БЮДЖЕТ ГОРОДА РЖЕВА В 2011 ГОДУ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</si>
  <si>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</si>
  <si>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</si>
  <si>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</si>
  <si>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</si>
  <si>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</si>
  <si>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1 05 02000 00 0000 110</t>
  </si>
  <si>
    <t>1 05 02010 02 0000 110</t>
  </si>
  <si>
    <t>1 05 02020 02 0000 110</t>
  </si>
  <si>
    <t>1 05 03000 00 0000 110</t>
  </si>
  <si>
    <t>1 05 03010 01 0000 110</t>
  </si>
  <si>
    <t>1 05 03020 01 0000 110</t>
  </si>
  <si>
    <t>Государственная пошлина за государственную регистрацию а также за совершение прочих юридически значимых действий</t>
  </si>
  <si>
    <t>1 08 07000 01 0000 110</t>
  </si>
  <si>
    <t xml:space="preserve">Доходы, получаемые в виде арендной платы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</si>
  <si>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1 11 05000 00 0000 120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</si>
  <si>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</si>
  <si>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</si>
  <si>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</si>
  <si>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</si>
  <si>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1 11 07000 00 0000 120</t>
  </si>
  <si>
    <t>1 11 07014 04 0000 120</t>
  </si>
  <si>
    <t>1 11 09000 00 0000 120</t>
  </si>
  <si>
    <r>
      <t>Прочие доходы от оказания платных услуг и компенсации затрат государства</t>
    </r>
    <r>
      <rPr>
        <i/>
        <sz val="11"/>
        <rFont val="Times New Roman"/>
        <family val="1"/>
      </rPr>
      <t xml:space="preserve"> </t>
    </r>
  </si>
  <si>
    <r>
      <t>Прочие доходы от оказания платных услуг получателями средств бюджетов городских округов и компенсации затрат бюджетов городских округов</t>
    </r>
    <r>
      <rPr>
        <i/>
        <sz val="11"/>
        <rFont val="Times New Roman"/>
        <family val="1"/>
      </rPr>
      <t xml:space="preserve"> </t>
    </r>
  </si>
  <si>
    <t>1 13 03000 00 0000 130</t>
  </si>
  <si>
    <t>1 13 03040 04 0000 130</t>
  </si>
  <si>
    <t>1 14 06000 00 0000 430</t>
  </si>
  <si>
    <t>Денежные взыскания (штрафы) за нарушение законодательства о налогах и сборах</t>
  </si>
  <si>
    <t>1 16 03000 00 0000 140</t>
  </si>
  <si>
    <t>1 16 25000 00 0000 140</t>
  </si>
  <si>
    <t>Дотации бюджетам городских округов на выравнивание уровня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</si>
  <si>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</si>
  <si>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2 02 01001 04 0000 151</t>
  </si>
  <si>
    <t>2 02 01003 04 0000 151</t>
  </si>
  <si>
    <t>Субсидии бюджетам городских округов на обеспечение жильем молодых семей</t>
  </si>
  <si>
    <t>Субсидии бюджетам городских округов на реализацию федеральных целевых программ</t>
  </si>
  <si>
    <t xml:space="preserve">Субсидии бюджетам городских округов на бюджетные инвестиции в объекты капитального строительства собственности муниципальных образований </t>
  </si>
  <si>
    <t>2 02 02008 04 0000 151</t>
  </si>
  <si>
    <t>2 02 02051 04 0000 151</t>
  </si>
  <si>
    <t>2 02 02077 04 0000 151</t>
  </si>
  <si>
    <r>
      <t xml:space="preserve">2 02 02077 04 </t>
    </r>
    <r>
      <rPr>
        <i/>
        <sz val="11"/>
        <rFont val="Times New Roman"/>
        <family val="1"/>
      </rPr>
      <t>2061</t>
    </r>
    <r>
      <rPr>
        <sz val="11"/>
        <rFont val="Times New Roman"/>
        <family val="1"/>
      </rPr>
      <t xml:space="preserve"> 151</t>
    </r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</si>
  <si>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</si>
  <si>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</si>
  <si>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 бюджетам городских округов</t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</si>
  <si>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технической инвентаризации объектов недвижимого имущества, находящихся в муниципальной собственности, и бесхозного недвижимого имущества, находящихся на территории муниципальных образований, и вовлечение их в хозяйственный оборот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</si>
  <si>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обеспечение полноценным питанием детей в возрасте до 3-х лет, беременных женщин и кормящих матерей</t>
    </r>
  </si>
  <si>
    <t>2 02 02088 04 0004 151</t>
  </si>
  <si>
    <t>2 02 02089 04 0004 151</t>
  </si>
  <si>
    <t>2 02 02141 04 0000 151</t>
  </si>
  <si>
    <t>2 02 02999 04 0000 151</t>
  </si>
  <si>
    <r>
      <t xml:space="preserve">2 02 02999 04 </t>
    </r>
    <r>
      <rPr>
        <i/>
        <sz val="11"/>
        <rFont val="Times New Roman"/>
        <family val="1"/>
      </rPr>
      <t>2006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</si>
  <si>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2008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</si>
  <si>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обеспечение комплексной безопасности зданий и помещений, находящихся в муниципальной собственности и используемых для размещения образовательных учреждений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</si>
  <si>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организацию обеспечения учащихся начальных классов муниципальных общеобразовательных учреждений горячим питанием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</si>
  <si>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</si>
  <si>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создание условий для предоставления транспортных услуг населению и организацию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  </r>
  </si>
  <si>
    <r>
      <t xml:space="preserve">2 02 02999 04 </t>
    </r>
    <r>
      <rPr>
        <i/>
        <sz val="11"/>
        <rFont val="Times New Roman"/>
        <family val="1"/>
      </rPr>
      <t>2011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</si>
  <si>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2012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</si>
  <si>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2014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</si>
  <si>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2044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</si>
  <si>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(Поддержка редакций районных и городских газет)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</si>
  <si>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реализацию Закона Тверской области "О статусе города Тверской области, удостоенного почетного звания Российской Федерации "Город воинской славы""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</si>
  <si>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выравнивание обеспеченности муниципальных образований по реализации ими их отдельных расходных обязательств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</si>
  <si>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 xml:space="preserve">на обеспечение условий для предоставления муниципальных услуг на территории муниципальных образований </t>
    </r>
  </si>
  <si>
    <r>
      <t xml:space="preserve">2 02 02999 04 </t>
    </r>
    <r>
      <rPr>
        <i/>
        <sz val="11"/>
        <rFont val="Times New Roman"/>
        <family val="1"/>
      </rPr>
      <t>2049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</si>
  <si>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2050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</si>
  <si>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2058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</si>
  <si>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2059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</si>
  <si>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капитального ремонта зданий и помещений, находящихся в муниципальной собственности и используемых для размещения учреждений здравоохранения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</si>
  <si>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проведение противопожарных мероприятий и ремонт зданий и помещений, находящихся в муниципальной собственности и используемых для размещения учреждений культуры</t>
    </r>
  </si>
  <si>
    <r>
      <t xml:space="preserve">2 02 02999 04 </t>
    </r>
    <r>
      <rPr>
        <i/>
        <sz val="11"/>
        <rFont val="Times New Roman"/>
        <family val="1"/>
      </rPr>
      <t>2077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</si>
  <si>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2078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</si>
  <si>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2091</t>
    </r>
    <r>
      <rPr>
        <sz val="11"/>
        <rFont val="Times New Roman"/>
        <family val="1"/>
      </rPr>
      <t xml:space="preserve"> 151</t>
    </r>
  </si>
  <si>
    <r>
      <t xml:space="preserve">2 02 02999 04 </t>
    </r>
    <r>
      <rPr>
        <i/>
        <sz val="11"/>
        <rFont val="Times New Roman"/>
        <family val="1"/>
      </rPr>
      <t>2105</t>
    </r>
    <r>
      <rPr>
        <sz val="11"/>
        <rFont val="Times New Roman"/>
        <family val="1"/>
      </rPr>
      <t xml:space="preserve"> 151</t>
    </r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</si>
  <si>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</si>
  <si>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</si>
  <si>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</si>
  <si>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</si>
  <si>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</si>
  <si>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приобретение жилья гражданами, уволенными с военной службы (службы), и приравненными к ним лицам</t>
  </si>
  <si>
    <t>Субвенции бюджетам городских округов на модернизацию региональных систем общего образования</t>
  </si>
  <si>
    <t>Прочие субвенции бюджетам городских округов</t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</si>
  <si>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осуществление государственных полномочий Тверской области по созданию административных комиссий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</si>
  <si>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  </r>
  </si>
  <si>
    <r>
      <t xml:space="preserve">2 02 03999 04 </t>
    </r>
    <r>
      <rPr>
        <i/>
        <sz val="11"/>
        <rFont val="Times New Roman"/>
        <family val="1"/>
      </rPr>
      <t>2016</t>
    </r>
    <r>
      <rPr>
        <sz val="11"/>
        <rFont val="Times New Roman"/>
        <family val="1"/>
      </rPr>
      <t xml:space="preserve"> 151</t>
    </r>
  </si>
  <si>
    <r>
      <t xml:space="preserve">2 02 03999 04 </t>
    </r>
    <r>
      <rPr>
        <i/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 151</t>
    </r>
  </si>
  <si>
    <r>
      <t xml:space="preserve">2 02 03999 04 </t>
    </r>
    <r>
      <rPr>
        <i/>
        <sz val="11"/>
        <rFont val="Times New Roman"/>
        <family val="1"/>
      </rPr>
      <t>2106</t>
    </r>
    <r>
      <rPr>
        <sz val="11"/>
        <rFont val="Times New Roman"/>
        <family val="1"/>
      </rPr>
      <t xml:space="preserve"> 151</t>
    </r>
  </si>
  <si>
    <t>2 02 03999 04 0000 151</t>
  </si>
  <si>
    <t>2 02 03078 04 0000 151</t>
  </si>
  <si>
    <t>2 02 03077 04 0000 151</t>
  </si>
  <si>
    <t>2 02 03055 04 0000 151</t>
  </si>
  <si>
    <t>2 02 03029 04 0000 151</t>
  </si>
  <si>
    <t>2 02 03021 04 0000 151</t>
  </si>
  <si>
    <t>2 02 03003 04 0000 151</t>
  </si>
  <si>
    <t>2 02 03002 04 0000 151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</si>
  <si>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</si>
  <si>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</si>
  <si>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</si>
  <si>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Прочие межбюджетные трансферты, передаваемые бюджетам городских округов</t>
  </si>
  <si>
    <r>
      <t xml:space="preserve">Прочие межбюджетные трансферты, передаваемые бюджетам городских округов </t>
    </r>
    <r>
      <rPr>
        <i/>
        <sz val="11"/>
        <rFont val="Times New Roman"/>
        <family val="1"/>
      </rPr>
      <t>на организацию отдыха детей в каникулярное время</t>
    </r>
  </si>
  <si>
    <r>
      <t xml:space="preserve">Прочие межбюджетные трансферты, передаваемые бюджетам городских округов </t>
    </r>
    <r>
      <rPr>
        <i/>
        <sz val="11"/>
        <rFont val="Times New Roman"/>
        <family val="1"/>
      </rPr>
      <t>на реализацию прочих расходных обязательств муниципальных образований (средства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  </r>
  </si>
  <si>
    <t>2 02 04025 04 0000 151</t>
  </si>
  <si>
    <t>2 02 04029 04 0000 151</t>
  </si>
  <si>
    <t>2 02 04034 04 0001 151</t>
  </si>
  <si>
    <t>2 02 04999 04 0000 151</t>
  </si>
  <si>
    <r>
      <t xml:space="preserve">2 02 04999 04 </t>
    </r>
    <r>
      <rPr>
        <i/>
        <sz val="11"/>
        <rFont val="Times New Roman"/>
        <family val="1"/>
      </rPr>
      <t>2071</t>
    </r>
    <r>
      <rPr>
        <sz val="11"/>
        <rFont val="Times New Roman"/>
        <family val="1"/>
      </rPr>
      <t xml:space="preserve"> 151</t>
    </r>
  </si>
  <si>
    <r>
      <t xml:space="preserve">2 02 04999 04 </t>
    </r>
    <r>
      <rPr>
        <i/>
        <sz val="11"/>
        <rFont val="Times New Roman"/>
        <family val="1"/>
      </rPr>
      <t>2081</t>
    </r>
    <r>
      <rPr>
        <sz val="11"/>
        <rFont val="Times New Roman"/>
        <family val="1"/>
      </rPr>
      <t xml:space="preserve"> 151</t>
    </r>
  </si>
  <si>
    <t>Прочие безвозмездные поступления в бюджеты городских округов от бюджетов муниципальных районов</t>
  </si>
  <si>
    <t>2 02 09054 04 0000 151</t>
  </si>
  <si>
    <t>2 19 00000 00 0000 151</t>
  </si>
  <si>
    <t xml:space="preserve">Возврат остатков субсидий, субвенций и иных межбюджетных трансфертов, имеющих целевое назначение, прошлых лет, из бюджетов городских округов </t>
  </si>
  <si>
    <t>2 19 04000 04 0000 151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</si>
  <si>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</si>
  <si>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1 01 02011 01 0000 110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</si>
  <si>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</si>
  <si>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</si>
  <si>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1 14 02000 00 0000 000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</si>
  <si>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регистрацион-ных знаков, приемом квалификационных экзаменов на получение права на управление транспортными средствами</t>
  </si>
  <si>
    <t>Земельный налог (по обязательствам, возник-шим до 1 января 2006 года), мобилизуемый на территориях городских округов</t>
  </si>
  <si>
    <t>Целевые сборы с граждан и предприятий, учреждений, организаций на содержание мили-ции,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</si>
  <si>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мобилизуе-мые на территориях городских округов</t>
  </si>
  <si>
    <t>ДОХОДЫ ОТ ИСПОЛЬЗОВАНИЯ ИМУЩЕСТВА, НАХОДЯЩЕГОСЯ В ГОСУДАРСТВЕННОЙ И МУНИЦИ-ПАЛЬНОЙ СОБСТВЕННОСТИ</t>
  </si>
  <si>
    <t>Прочие доходы от использования имущества и прав, находящихся в государственной и муни-ципальной (за исключением имущества бюд-жетных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</si>
  <si>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эксплуатации и использования имущества  автомобильных дорог, находящих-ся в собственности городских округов</t>
  </si>
  <si>
    <t xml:space="preserve">Утверждено Решением Ржевской городской Думы от 29.12.2011 г. № 165 "О бюджете города Ржева на 2011 год и плановый период 2012 и 2013 годов" </t>
  </si>
  <si>
    <t>(в рублях)</t>
  </si>
  <si>
    <t>Денежные взыскания (штрафы) за нарушение законодательства о недрах, об особо охраняе-мых природных территориях, об охране и ис-пользовании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</si>
  <si>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Доходы от реализации имущества, находяще-гося в государственной и муниципальной соб-ственности (за исключением имущества бюд-жетных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</si>
  <si>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бюджета города Ржева за 2011 год " </t>
  </si>
  <si>
    <t>Приложение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</si>
</sst>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19">
    <font>
      <sz val="10"/>
      <name val="Arial Cyr"/>
      <family val="0"/>
    </font>
    <font>
      <sz val="9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wrapText="1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right" vertical="top"/>
    </xf>
    <xf numFmtId="0" fontId="17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3" fontId="10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left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0" fillId="0" borderId="5" xfId="0" applyNumberFormat="1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justify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10" fillId="0" borderId="3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B1" sqref="B1:D1"/>
    </sheetView>
  </sheetViews>
  <sheetFormatPr defaultColWidth="9.00390625" defaultRowHeight="12.75"/>
  <cols>
    <col min="1" max="1" width="23.25390625" style="5" customWidth="1"/>
    <col min="2" max="2" width="43.375" style="6" customWidth="1"/>
    <col min="3" max="4" width="12.75390625" style="2" customWidth="1"/>
    <col min="5" max="16384" width="9.125" style="1" customWidth="1"/>
  </cols>
  <sheetData>
    <row r="1" spans="1:4" s="8" customFormat="1" ht="13.5">
      <c r="A1" s="18"/>
      <c r="B1" s="47" t="s">
        <v>275</v>
      </c>
      <c r="C1" s="47"/>
      <c r="D1" s="47"/>
    </row>
    <row r="2" spans="1:4" s="8" customFormat="1" ht="13.5">
      <c r="A2" s="18"/>
      <c r="B2" s="47" t="s">
        <v>8</v>
      </c>
      <c r="C2" s="47"/>
      <c r="D2" s="47"/>
    </row>
    <row r="3" spans="1:4" s="8" customFormat="1" ht="13.5">
      <c r="A3" s="18"/>
      <c r="B3" s="47" t="s">
        <v>9</v>
      </c>
      <c r="C3" s="47"/>
      <c r="D3" s="47"/>
    </row>
    <row r="4" spans="1:4" s="8" customFormat="1" ht="13.5">
      <c r="A4" s="18"/>
      <c r="B4" s="47" t="s">
        <v>144</v>
      </c>
      <c r="C4" s="47"/>
      <c r="D4" s="47"/>
    </row>
    <row r="5" spans="1:4" s="8" customFormat="1" ht="13.5">
      <c r="A5" s="18"/>
      <c r="B5" s="47" t="s">
        <v>274</v>
      </c>
      <c r="C5" s="47"/>
      <c r="D5" s="47"/>
    </row>
    <row r="6" spans="1:4" s="8" customFormat="1" ht="13.5">
      <c r="A6" s="18"/>
      <c r="B6" s="49"/>
      <c r="C6" s="49"/>
      <c r="D6" s="49"/>
    </row>
    <row r="7" spans="1:4" s="19" customFormat="1" ht="15.75">
      <c r="A7" s="48" t="s">
        <v>145</v>
      </c>
      <c r="B7" s="48"/>
      <c r="C7" s="48"/>
      <c r="D7" s="48"/>
    </row>
    <row r="8" spans="1:4" s="4" customFormat="1" ht="13.5" customHeight="1">
      <c r="A8" s="3"/>
      <c r="B8" s="3"/>
      <c r="C8" s="3"/>
      <c r="D8" s="3"/>
    </row>
    <row r="9" spans="1:4" s="8" customFormat="1" ht="13.5">
      <c r="A9" s="5"/>
      <c r="B9" s="6"/>
      <c r="C9" s="7"/>
      <c r="D9" s="46" t="s">
        <v>271</v>
      </c>
    </row>
    <row r="10" spans="1:4" s="9" customFormat="1" ht="156">
      <c r="A10" s="20" t="s">
        <v>10</v>
      </c>
      <c r="B10" s="20" t="s">
        <v>11</v>
      </c>
      <c r="C10" s="20" t="s">
        <v>270</v>
      </c>
      <c r="D10" s="20" t="s">
        <v>12</v>
      </c>
    </row>
    <row r="11" spans="1:4" s="9" customFormat="1" ht="13.5" customHeight="1">
      <c r="A11" s="20">
        <v>1</v>
      </c>
      <c r="B11" s="20">
        <v>2</v>
      </c>
      <c r="C11" s="20">
        <v>3</v>
      </c>
      <c r="D11" s="20">
        <v>4</v>
      </c>
    </row>
    <row r="12" spans="1:4" s="10" customFormat="1" ht="28.5">
      <c r="A12" s="25" t="s">
        <v>13</v>
      </c>
      <c r="B12" s="26" t="s">
        <v>14</v>
      </c>
      <c r="C12" s="27">
        <f>SUM(C13+C23+C30+C35+C40+C45+C55+C57+C65+C74+C89)</f>
        <v>448601032</v>
      </c>
      <c r="D12" s="27">
        <f>SUM(D13+D23+D30+D35+D40+D45+D55+D57+D65+D74+D89)</f>
        <v>431287841</v>
      </c>
    </row>
    <row r="13" spans="1:4" s="11" customFormat="1" ht="16.5">
      <c r="A13" s="25" t="s">
        <v>15</v>
      </c>
      <c r="B13" s="26" t="s">
        <v>16</v>
      </c>
      <c r="C13" s="27">
        <f>SUM(C14)</f>
        <v>156231000</v>
      </c>
      <c r="D13" s="27">
        <f>SUM(D14)</f>
        <v>161412072</v>
      </c>
    </row>
    <row r="14" spans="1:4" s="12" customFormat="1" ht="16.5">
      <c r="A14" s="22" t="s">
        <v>128</v>
      </c>
      <c r="B14" s="21" t="s">
        <v>17</v>
      </c>
      <c r="C14" s="24">
        <f>SUM(C15+C17+C20+C21+C22)</f>
        <v>156231000</v>
      </c>
      <c r="D14" s="24">
        <f>SUM(D15+D16+D17+D20+D21+D22)</f>
        <v>161412072</v>
      </c>
    </row>
    <row r="15" spans="1:4" s="12" customFormat="1" ht="75.75">
      <c r="A15" s="22" t="s">
        <v>18</v>
      </c>
      <c r="B15" s="21" t="s">
        <v>139</v>
      </c>
      <c r="C15" s="24">
        <v>469000</v>
      </c>
      <c r="D15" s="24">
        <v>639865</v>
      </c>
    </row>
    <row r="16" spans="1:4" s="12" customFormat="1" ht="75.75">
      <c r="A16" s="22" t="s">
        <v>259</v>
      </c>
      <c r="B16" s="21" t="s">
        <v>258</v>
      </c>
      <c r="C16" s="24">
        <v>0</v>
      </c>
      <c r="D16" s="24">
        <v>-555</v>
      </c>
    </row>
    <row r="17" spans="1:4" s="12" customFormat="1" ht="60.75">
      <c r="A17" s="21" t="s">
        <v>147</v>
      </c>
      <c r="B17" s="21" t="s">
        <v>146</v>
      </c>
      <c r="C17" s="24">
        <f>SUM(C18:C19)</f>
        <v>155492000</v>
      </c>
      <c r="D17" s="24">
        <f>SUM(D18:D19)</f>
        <v>160347907</v>
      </c>
    </row>
    <row r="18" spans="1:4" s="12" customFormat="1" ht="135.75">
      <c r="A18" s="22" t="s">
        <v>19</v>
      </c>
      <c r="B18" s="21" t="s">
        <v>142</v>
      </c>
      <c r="C18" s="24">
        <v>155054000</v>
      </c>
      <c r="D18" s="24">
        <v>159643649</v>
      </c>
    </row>
    <row r="19" spans="1:4" s="12" customFormat="1" ht="135.75">
      <c r="A19" s="22" t="s">
        <v>20</v>
      </c>
      <c r="B19" s="21" t="s">
        <v>143</v>
      </c>
      <c r="C19" s="24">
        <v>438000</v>
      </c>
      <c r="D19" s="24">
        <v>704258</v>
      </c>
    </row>
    <row r="20" spans="1:4" s="12" customFormat="1" ht="60.75">
      <c r="A20" s="22" t="s">
        <v>21</v>
      </c>
      <c r="B20" s="21" t="s">
        <v>22</v>
      </c>
      <c r="C20" s="24">
        <v>263000</v>
      </c>
      <c r="D20" s="24">
        <v>292660</v>
      </c>
    </row>
    <row r="21" spans="1:4" s="12" customFormat="1" ht="120.75">
      <c r="A21" s="22" t="s">
        <v>23</v>
      </c>
      <c r="B21" s="21" t="s">
        <v>24</v>
      </c>
      <c r="C21" s="24">
        <v>7000</v>
      </c>
      <c r="D21" s="24">
        <v>26369</v>
      </c>
    </row>
    <row r="22" spans="1:4" s="12" customFormat="1" ht="77.25" customHeight="1">
      <c r="A22" s="22" t="s">
        <v>134</v>
      </c>
      <c r="B22" s="23" t="s">
        <v>148</v>
      </c>
      <c r="C22" s="24">
        <v>0</v>
      </c>
      <c r="D22" s="24">
        <v>105826</v>
      </c>
    </row>
    <row r="23" spans="1:4" s="11" customFormat="1" ht="16.5" customHeight="1">
      <c r="A23" s="29" t="s">
        <v>25</v>
      </c>
      <c r="B23" s="26" t="s">
        <v>26</v>
      </c>
      <c r="C23" s="27">
        <f>SUM(C24+C27)</f>
        <v>38164000</v>
      </c>
      <c r="D23" s="27">
        <f>SUM(D24+D27)</f>
        <v>33860514</v>
      </c>
    </row>
    <row r="24" spans="1:4" s="12" customFormat="1" ht="30.75">
      <c r="A24" s="28" t="s">
        <v>151</v>
      </c>
      <c r="B24" s="28" t="s">
        <v>27</v>
      </c>
      <c r="C24" s="30">
        <f>SUM(C25:C26)</f>
        <v>38094000</v>
      </c>
      <c r="D24" s="30">
        <f>SUM(D25:D26)</f>
        <v>33847888</v>
      </c>
    </row>
    <row r="25" spans="1:4" s="12" customFormat="1" ht="30.75">
      <c r="A25" s="28" t="s">
        <v>152</v>
      </c>
      <c r="B25" s="28" t="s">
        <v>27</v>
      </c>
      <c r="C25" s="30">
        <v>29400000</v>
      </c>
      <c r="D25" s="24">
        <v>26210641</v>
      </c>
    </row>
    <row r="26" spans="1:4" s="12" customFormat="1" ht="45.75">
      <c r="A26" s="28" t="s">
        <v>153</v>
      </c>
      <c r="B26" s="28" t="s">
        <v>149</v>
      </c>
      <c r="C26" s="30">
        <v>8694000</v>
      </c>
      <c r="D26" s="24">
        <v>7637247</v>
      </c>
    </row>
    <row r="27" spans="1:4" s="12" customFormat="1" ht="16.5">
      <c r="A27" s="28" t="s">
        <v>154</v>
      </c>
      <c r="B27" s="28" t="s">
        <v>28</v>
      </c>
      <c r="C27" s="30">
        <f>SUM(C28:C29)</f>
        <v>70000</v>
      </c>
      <c r="D27" s="30">
        <f>SUM(D28:D29)</f>
        <v>12626</v>
      </c>
    </row>
    <row r="28" spans="1:4" s="12" customFormat="1" ht="16.5">
      <c r="A28" s="28" t="s">
        <v>155</v>
      </c>
      <c r="B28" s="28" t="s">
        <v>28</v>
      </c>
      <c r="C28" s="30">
        <v>53000</v>
      </c>
      <c r="D28" s="24">
        <v>0</v>
      </c>
    </row>
    <row r="29" spans="1:4" s="12" customFormat="1" ht="45.75">
      <c r="A29" s="28" t="s">
        <v>156</v>
      </c>
      <c r="B29" s="28" t="s">
        <v>150</v>
      </c>
      <c r="C29" s="30">
        <v>17000</v>
      </c>
      <c r="D29" s="24">
        <v>12626</v>
      </c>
    </row>
    <row r="30" spans="1:4" s="11" customFormat="1" ht="16.5">
      <c r="A30" s="25" t="s">
        <v>29</v>
      </c>
      <c r="B30" s="26" t="s">
        <v>30</v>
      </c>
      <c r="C30" s="27">
        <f>SUM(C31:C32)</f>
        <v>68608000</v>
      </c>
      <c r="D30" s="27">
        <f>SUM(D31:D32)</f>
        <v>71935892</v>
      </c>
    </row>
    <row r="31" spans="1:4" s="12" customFormat="1" ht="60.75">
      <c r="A31" s="22" t="s">
        <v>31</v>
      </c>
      <c r="B31" s="21" t="s">
        <v>32</v>
      </c>
      <c r="C31" s="30">
        <v>1000000</v>
      </c>
      <c r="D31" s="24">
        <v>667043</v>
      </c>
    </row>
    <row r="32" spans="1:4" s="12" customFormat="1" ht="16.5">
      <c r="A32" s="22" t="s">
        <v>33</v>
      </c>
      <c r="B32" s="21" t="s">
        <v>34</v>
      </c>
      <c r="C32" s="24">
        <f>SUM(C33:C34)</f>
        <v>67608000</v>
      </c>
      <c r="D32" s="24">
        <f>SUM(D33:D34)</f>
        <v>71268849</v>
      </c>
    </row>
    <row r="33" spans="1:4" s="12" customFormat="1" ht="90.75">
      <c r="A33" s="22" t="s">
        <v>35</v>
      </c>
      <c r="B33" s="21" t="s">
        <v>36</v>
      </c>
      <c r="C33" s="30">
        <v>1477000</v>
      </c>
      <c r="D33" s="24">
        <v>1223676</v>
      </c>
    </row>
    <row r="34" spans="1:4" s="12" customFormat="1" ht="90.75">
      <c r="A34" s="22" t="s">
        <v>37</v>
      </c>
      <c r="B34" s="21" t="s">
        <v>38</v>
      </c>
      <c r="C34" s="30">
        <v>66131000</v>
      </c>
      <c r="D34" s="24">
        <v>70045173</v>
      </c>
    </row>
    <row r="35" spans="1:4" s="13" customFormat="1" ht="28.5">
      <c r="A35" s="25" t="s">
        <v>39</v>
      </c>
      <c r="B35" s="26" t="s">
        <v>40</v>
      </c>
      <c r="C35" s="27">
        <f>SUM(C36+C37)</f>
        <v>21562000</v>
      </c>
      <c r="D35" s="27">
        <f>SUM(D36+D38+D39)</f>
        <v>19820765</v>
      </c>
    </row>
    <row r="36" spans="1:4" s="12" customFormat="1" ht="60.75" customHeight="1">
      <c r="A36" s="22" t="s">
        <v>41</v>
      </c>
      <c r="B36" s="28" t="s">
        <v>129</v>
      </c>
      <c r="C36" s="24">
        <v>2077000</v>
      </c>
      <c r="D36" s="24">
        <v>2230576</v>
      </c>
    </row>
    <row r="37" spans="1:4" s="12" customFormat="1" ht="46.5" customHeight="1">
      <c r="A37" s="21" t="s">
        <v>158</v>
      </c>
      <c r="B37" s="21" t="s">
        <v>157</v>
      </c>
      <c r="C37" s="24">
        <f>SUM(C38:C39)</f>
        <v>19485000</v>
      </c>
      <c r="D37" s="24">
        <f>SUM(D38:D39)</f>
        <v>17590189</v>
      </c>
    </row>
    <row r="38" spans="1:4" s="12" customFormat="1" ht="122.25" customHeight="1">
      <c r="A38" s="22" t="s">
        <v>42</v>
      </c>
      <c r="B38" s="21" t="s">
        <v>263</v>
      </c>
      <c r="C38" s="24">
        <v>19470000</v>
      </c>
      <c r="D38" s="24">
        <v>17524189</v>
      </c>
    </row>
    <row r="39" spans="1:4" s="12" customFormat="1" ht="45.75">
      <c r="A39" s="22" t="s">
        <v>43</v>
      </c>
      <c r="B39" s="28" t="s">
        <v>44</v>
      </c>
      <c r="C39" s="24">
        <v>15000</v>
      </c>
      <c r="D39" s="24">
        <v>66000</v>
      </c>
    </row>
    <row r="40" spans="1:4" s="11" customFormat="1" ht="47.25" customHeight="1">
      <c r="A40" s="25" t="s">
        <v>45</v>
      </c>
      <c r="B40" s="26" t="s">
        <v>46</v>
      </c>
      <c r="C40" s="27">
        <f>SUM(C41:C44)</f>
        <v>0</v>
      </c>
      <c r="D40" s="27">
        <f>SUM(D41:D44)</f>
        <v>610585</v>
      </c>
    </row>
    <row r="41" spans="1:4" s="12" customFormat="1" ht="45.75">
      <c r="A41" s="22" t="s">
        <v>47</v>
      </c>
      <c r="B41" s="21" t="s">
        <v>264</v>
      </c>
      <c r="C41" s="24"/>
      <c r="D41" s="24">
        <v>606258</v>
      </c>
    </row>
    <row r="42" spans="1:4" s="12" customFormat="1" ht="30.75">
      <c r="A42" s="22" t="s">
        <v>48</v>
      </c>
      <c r="B42" s="21" t="s">
        <v>49</v>
      </c>
      <c r="C42" s="24"/>
      <c r="D42" s="24">
        <v>-3033</v>
      </c>
    </row>
    <row r="43" spans="1:4" s="12" customFormat="1" ht="75" customHeight="1">
      <c r="A43" s="22" t="s">
        <v>50</v>
      </c>
      <c r="B43" s="21" t="s">
        <v>265</v>
      </c>
      <c r="C43" s="24"/>
      <c r="D43" s="24">
        <v>10340</v>
      </c>
    </row>
    <row r="44" spans="1:4" s="12" customFormat="1" ht="30.75">
      <c r="A44" s="22" t="s">
        <v>51</v>
      </c>
      <c r="B44" s="21" t="s">
        <v>266</v>
      </c>
      <c r="C44" s="24"/>
      <c r="D44" s="24">
        <v>-2980</v>
      </c>
    </row>
    <row r="45" spans="1:4" s="11" customFormat="1" ht="58.5">
      <c r="A45" s="25" t="s">
        <v>52</v>
      </c>
      <c r="B45" s="26" t="s">
        <v>267</v>
      </c>
      <c r="C45" s="27">
        <f>SUM(C46+C50+C52)</f>
        <v>42825000</v>
      </c>
      <c r="D45" s="27">
        <f>SUM(D46+D50+D52)</f>
        <v>49555799</v>
      </c>
    </row>
    <row r="46" spans="1:4" s="11" customFormat="1" ht="122.25" customHeight="1">
      <c r="A46" s="21" t="s">
        <v>160</v>
      </c>
      <c r="B46" s="21" t="s">
        <v>159</v>
      </c>
      <c r="C46" s="24">
        <f>SUM(C47:C49)</f>
        <v>17948000</v>
      </c>
      <c r="D46" s="24">
        <f>SUM(D47:D49)</f>
        <v>22475295</v>
      </c>
    </row>
    <row r="47" spans="1:4" s="12" customFormat="1" ht="104.25" customHeight="1">
      <c r="A47" s="22" t="s">
        <v>53</v>
      </c>
      <c r="B47" s="21" t="s">
        <v>54</v>
      </c>
      <c r="C47" s="30">
        <v>15675000</v>
      </c>
      <c r="D47" s="24">
        <v>20527439</v>
      </c>
    </row>
    <row r="48" spans="1:4" s="12" customFormat="1" ht="135.75">
      <c r="A48" s="22" t="s">
        <v>112</v>
      </c>
      <c r="B48" s="21" t="s">
        <v>161</v>
      </c>
      <c r="C48" s="30">
        <v>35000</v>
      </c>
      <c r="D48" s="24">
        <v>47982</v>
      </c>
    </row>
    <row r="49" spans="1:4" s="12" customFormat="1" ht="90.75">
      <c r="A49" s="22" t="s">
        <v>55</v>
      </c>
      <c r="B49" s="21" t="s">
        <v>162</v>
      </c>
      <c r="C49" s="24">
        <v>2238000</v>
      </c>
      <c r="D49" s="24">
        <v>1899874</v>
      </c>
    </row>
    <row r="50" spans="1:4" s="12" customFormat="1" ht="30.75">
      <c r="A50" s="22" t="s">
        <v>165</v>
      </c>
      <c r="B50" s="21" t="s">
        <v>163</v>
      </c>
      <c r="C50" s="24">
        <f>SUM(C51)</f>
        <v>700000</v>
      </c>
      <c r="D50" s="24">
        <f>SUM(D51)</f>
        <v>761098</v>
      </c>
    </row>
    <row r="51" spans="1:4" s="12" customFormat="1" ht="75.75">
      <c r="A51" s="31" t="s">
        <v>166</v>
      </c>
      <c r="B51" s="32" t="s">
        <v>164</v>
      </c>
      <c r="C51" s="24">
        <v>700000</v>
      </c>
      <c r="D51" s="24">
        <v>761098</v>
      </c>
    </row>
    <row r="52" spans="1:4" s="12" customFormat="1" ht="88.5" customHeight="1">
      <c r="A52" s="21" t="s">
        <v>167</v>
      </c>
      <c r="B52" s="21" t="s">
        <v>268</v>
      </c>
      <c r="C52" s="24">
        <f>SUM(C53:C54)</f>
        <v>24177000</v>
      </c>
      <c r="D52" s="24">
        <f>SUM(D53:D54)</f>
        <v>26319406</v>
      </c>
    </row>
    <row r="53" spans="1:4" s="12" customFormat="1" ht="45" customHeight="1">
      <c r="A53" s="22" t="s">
        <v>56</v>
      </c>
      <c r="B53" s="21" t="s">
        <v>269</v>
      </c>
      <c r="C53" s="24">
        <v>550000</v>
      </c>
      <c r="D53" s="24">
        <v>201157</v>
      </c>
    </row>
    <row r="54" spans="1:4" s="12" customFormat="1" ht="89.25" customHeight="1">
      <c r="A54" s="22" t="s">
        <v>57</v>
      </c>
      <c r="B54" s="21" t="s">
        <v>140</v>
      </c>
      <c r="C54" s="24">
        <v>23627000</v>
      </c>
      <c r="D54" s="24">
        <v>26118249</v>
      </c>
    </row>
    <row r="55" spans="1:4" s="14" customFormat="1" ht="30">
      <c r="A55" s="25" t="s">
        <v>58</v>
      </c>
      <c r="B55" s="26" t="s">
        <v>59</v>
      </c>
      <c r="C55" s="27">
        <f>SUM(C56)</f>
        <v>1127000</v>
      </c>
      <c r="D55" s="27">
        <f>SUM(D56)</f>
        <v>1219717</v>
      </c>
    </row>
    <row r="56" spans="1:4" s="12" customFormat="1" ht="30.75">
      <c r="A56" s="22" t="s">
        <v>60</v>
      </c>
      <c r="B56" s="21" t="s">
        <v>61</v>
      </c>
      <c r="C56" s="24">
        <v>1127000</v>
      </c>
      <c r="D56" s="24">
        <v>1219717</v>
      </c>
    </row>
    <row r="57" spans="1:4" s="11" customFormat="1" ht="44.25">
      <c r="A57" s="33" t="s">
        <v>113</v>
      </c>
      <c r="B57" s="33" t="s">
        <v>114</v>
      </c>
      <c r="C57" s="27">
        <f>SUM(C58)</f>
        <v>69678032</v>
      </c>
      <c r="D57" s="27">
        <f>SUM(D60:D64)</f>
        <v>64154977</v>
      </c>
    </row>
    <row r="58" spans="1:4" s="11" customFormat="1" ht="30.75">
      <c r="A58" s="21" t="s">
        <v>170</v>
      </c>
      <c r="B58" s="21" t="s">
        <v>168</v>
      </c>
      <c r="C58" s="24">
        <f>SUM(C59)</f>
        <v>69678032</v>
      </c>
      <c r="D58" s="24">
        <f>SUM(D59)</f>
        <v>64154977</v>
      </c>
    </row>
    <row r="59" spans="1:4" s="11" customFormat="1" ht="60.75">
      <c r="A59" s="21" t="s">
        <v>171</v>
      </c>
      <c r="B59" s="21" t="s">
        <v>169</v>
      </c>
      <c r="C59" s="24">
        <f>SUM(C60:C64)</f>
        <v>69678032</v>
      </c>
      <c r="D59" s="24">
        <f>SUM(D60:D64)</f>
        <v>64154977</v>
      </c>
    </row>
    <row r="60" spans="1:4" s="12" customFormat="1" ht="105" customHeight="1">
      <c r="A60" s="21" t="s">
        <v>135</v>
      </c>
      <c r="B60" s="21" t="s">
        <v>5</v>
      </c>
      <c r="C60" s="24">
        <v>0</v>
      </c>
      <c r="D60" s="24">
        <v>292742</v>
      </c>
    </row>
    <row r="61" spans="1:4" s="12" customFormat="1" ht="104.25" customHeight="1">
      <c r="A61" s="21" t="s">
        <v>115</v>
      </c>
      <c r="B61" s="21" t="s">
        <v>116</v>
      </c>
      <c r="C61" s="24">
        <v>54879616</v>
      </c>
      <c r="D61" s="24">
        <v>50766935</v>
      </c>
    </row>
    <row r="62" spans="1:4" s="12" customFormat="1" ht="120" customHeight="1">
      <c r="A62" s="21" t="s">
        <v>117</v>
      </c>
      <c r="B62" s="21" t="s">
        <v>141</v>
      </c>
      <c r="C62" s="24">
        <v>1200090</v>
      </c>
      <c r="D62" s="24">
        <v>1383831</v>
      </c>
    </row>
    <row r="63" spans="1:4" s="12" customFormat="1" ht="150" customHeight="1">
      <c r="A63" s="21" t="s">
        <v>118</v>
      </c>
      <c r="B63" s="21" t="s">
        <v>119</v>
      </c>
      <c r="C63" s="24">
        <v>7193389</v>
      </c>
      <c r="D63" s="24">
        <v>6408000</v>
      </c>
    </row>
    <row r="64" spans="1:4" s="12" customFormat="1" ht="106.5" customHeight="1">
      <c r="A64" s="21" t="s">
        <v>120</v>
      </c>
      <c r="B64" s="21" t="s">
        <v>121</v>
      </c>
      <c r="C64" s="24">
        <v>6404937</v>
      </c>
      <c r="D64" s="24">
        <v>5303469</v>
      </c>
    </row>
    <row r="65" spans="1:4" s="11" customFormat="1" ht="44.25">
      <c r="A65" s="25" t="s">
        <v>62</v>
      </c>
      <c r="B65" s="33" t="s">
        <v>63</v>
      </c>
      <c r="C65" s="27">
        <f>SUM(C66+C67+C71)</f>
        <v>41024000</v>
      </c>
      <c r="D65" s="27">
        <f>SUM(D66+D67+D71)</f>
        <v>20882033</v>
      </c>
    </row>
    <row r="66" spans="1:4" s="12" customFormat="1" ht="30.75">
      <c r="A66" s="22" t="s">
        <v>64</v>
      </c>
      <c r="B66" s="21" t="s">
        <v>65</v>
      </c>
      <c r="C66" s="24">
        <v>0</v>
      </c>
      <c r="D66" s="24">
        <v>152761</v>
      </c>
    </row>
    <row r="67" spans="1:4" s="12" customFormat="1" ht="91.5" customHeight="1">
      <c r="A67" s="21" t="s">
        <v>262</v>
      </c>
      <c r="B67" s="21" t="s">
        <v>273</v>
      </c>
      <c r="C67" s="24">
        <f>SUM(C68:C70)</f>
        <v>40207000</v>
      </c>
      <c r="D67" s="24">
        <f>SUM(D68:D70)</f>
        <v>15462831</v>
      </c>
    </row>
    <row r="68" spans="1:4" s="12" customFormat="1" ht="105.75">
      <c r="A68" s="22" t="s">
        <v>260</v>
      </c>
      <c r="B68" s="21" t="s">
        <v>261</v>
      </c>
      <c r="C68" s="24">
        <v>0</v>
      </c>
      <c r="D68" s="24">
        <v>8299</v>
      </c>
    </row>
    <row r="69" spans="1:4" s="12" customFormat="1" ht="105.75">
      <c r="A69" s="22" t="s">
        <v>136</v>
      </c>
      <c r="B69" s="21" t="s">
        <v>0</v>
      </c>
      <c r="C69" s="24">
        <v>0</v>
      </c>
      <c r="D69" s="24">
        <v>5320</v>
      </c>
    </row>
    <row r="70" spans="1:4" s="12" customFormat="1" ht="120.75">
      <c r="A70" s="22" t="s">
        <v>66</v>
      </c>
      <c r="B70" s="21" t="s">
        <v>67</v>
      </c>
      <c r="C70" s="24">
        <v>40207000</v>
      </c>
      <c r="D70" s="24">
        <v>15449212</v>
      </c>
    </row>
    <row r="71" spans="1:4" s="12" customFormat="1" ht="75.75">
      <c r="A71" s="21" t="s">
        <v>172</v>
      </c>
      <c r="B71" s="21" t="s">
        <v>1</v>
      </c>
      <c r="C71" s="24">
        <f>SUM(C72:C73)</f>
        <v>817000</v>
      </c>
      <c r="D71" s="24">
        <f>SUM(D72:D73)</f>
        <v>5266441</v>
      </c>
    </row>
    <row r="72" spans="1:4" s="12" customFormat="1" ht="60.75">
      <c r="A72" s="22" t="s">
        <v>68</v>
      </c>
      <c r="B72" s="21" t="s">
        <v>69</v>
      </c>
      <c r="C72" s="24">
        <v>685000</v>
      </c>
      <c r="D72" s="24">
        <v>3199941</v>
      </c>
    </row>
    <row r="73" spans="1:4" s="12" customFormat="1" ht="90.75" customHeight="1">
      <c r="A73" s="22" t="s">
        <v>70</v>
      </c>
      <c r="B73" s="21" t="s">
        <v>71</v>
      </c>
      <c r="C73" s="24">
        <v>132000</v>
      </c>
      <c r="D73" s="24">
        <v>2066500</v>
      </c>
    </row>
    <row r="74" spans="1:4" s="11" customFormat="1" ht="30">
      <c r="A74" s="25" t="s">
        <v>72</v>
      </c>
      <c r="B74" s="26" t="s">
        <v>73</v>
      </c>
      <c r="C74" s="27">
        <f>SUM(C75+C78+C79+C80+C85+C86+C87+C88)</f>
        <v>9382000</v>
      </c>
      <c r="D74" s="27">
        <f>SUM(D75+D78+D79+D80+D85+D86+D87+D88)</f>
        <v>7780905</v>
      </c>
    </row>
    <row r="75" spans="1:4" s="11" customFormat="1" ht="30.75">
      <c r="A75" s="21" t="s">
        <v>174</v>
      </c>
      <c r="B75" s="21" t="s">
        <v>173</v>
      </c>
      <c r="C75" s="24">
        <f>SUM(C76:C77)</f>
        <v>90000</v>
      </c>
      <c r="D75" s="24">
        <f>SUM(D76:D77)</f>
        <v>231380</v>
      </c>
    </row>
    <row r="76" spans="1:4" s="12" customFormat="1" ht="90.75" customHeight="1">
      <c r="A76" s="22" t="s">
        <v>74</v>
      </c>
      <c r="B76" s="21" t="s">
        <v>75</v>
      </c>
      <c r="C76" s="24">
        <v>50000</v>
      </c>
      <c r="D76" s="24">
        <v>119803</v>
      </c>
    </row>
    <row r="77" spans="1:4" s="12" customFormat="1" ht="75.75" customHeight="1">
      <c r="A77" s="22" t="s">
        <v>76</v>
      </c>
      <c r="B77" s="21" t="s">
        <v>130</v>
      </c>
      <c r="C77" s="24">
        <v>40000</v>
      </c>
      <c r="D77" s="24">
        <v>111577</v>
      </c>
    </row>
    <row r="78" spans="1:4" s="12" customFormat="1" ht="74.25" customHeight="1">
      <c r="A78" s="22" t="s">
        <v>77</v>
      </c>
      <c r="B78" s="21" t="s">
        <v>78</v>
      </c>
      <c r="C78" s="24">
        <v>12000</v>
      </c>
      <c r="D78" s="24">
        <v>120031</v>
      </c>
    </row>
    <row r="79" spans="1:4" s="12" customFormat="1" ht="76.5" customHeight="1">
      <c r="A79" s="22" t="s">
        <v>79</v>
      </c>
      <c r="B79" s="21" t="s">
        <v>80</v>
      </c>
      <c r="C79" s="24">
        <v>55000</v>
      </c>
      <c r="D79" s="24">
        <v>78000</v>
      </c>
    </row>
    <row r="80" spans="1:4" s="12" customFormat="1" ht="105.75" customHeight="1">
      <c r="A80" s="21" t="s">
        <v>175</v>
      </c>
      <c r="B80" s="21" t="s">
        <v>272</v>
      </c>
      <c r="C80" s="24">
        <f>SUM(C81:C84)</f>
        <v>345000</v>
      </c>
      <c r="D80" s="24">
        <f>SUM(D81:D84)</f>
        <v>418467</v>
      </c>
    </row>
    <row r="81" spans="1:4" s="12" customFormat="1" ht="30.75">
      <c r="A81" s="22" t="s">
        <v>81</v>
      </c>
      <c r="B81" s="21" t="s">
        <v>82</v>
      </c>
      <c r="C81" s="24">
        <v>0</v>
      </c>
      <c r="D81" s="24">
        <v>20000</v>
      </c>
    </row>
    <row r="82" spans="1:4" s="12" customFormat="1" ht="45.75">
      <c r="A82" s="22" t="s">
        <v>83</v>
      </c>
      <c r="B82" s="21" t="s">
        <v>84</v>
      </c>
      <c r="C82" s="24">
        <v>330000</v>
      </c>
      <c r="D82" s="24">
        <v>299167</v>
      </c>
    </row>
    <row r="83" spans="1:4" s="12" customFormat="1" ht="45.75">
      <c r="A83" s="22" t="s">
        <v>85</v>
      </c>
      <c r="B83" s="21" t="s">
        <v>86</v>
      </c>
      <c r="C83" s="24">
        <v>10000</v>
      </c>
      <c r="D83" s="24">
        <v>53000</v>
      </c>
    </row>
    <row r="84" spans="1:4" s="12" customFormat="1" ht="30.75">
      <c r="A84" s="21" t="s">
        <v>87</v>
      </c>
      <c r="B84" s="21" t="s">
        <v>88</v>
      </c>
      <c r="C84" s="24">
        <v>5000</v>
      </c>
      <c r="D84" s="24">
        <v>46300</v>
      </c>
    </row>
    <row r="85" spans="1:4" s="12" customFormat="1" ht="75.75">
      <c r="A85" s="22" t="s">
        <v>89</v>
      </c>
      <c r="B85" s="21" t="s">
        <v>90</v>
      </c>
      <c r="C85" s="24">
        <v>730000</v>
      </c>
      <c r="D85" s="24">
        <v>1324650</v>
      </c>
    </row>
    <row r="86" spans="1:4" s="12" customFormat="1" ht="45.75">
      <c r="A86" s="22" t="s">
        <v>91</v>
      </c>
      <c r="B86" s="21" t="s">
        <v>92</v>
      </c>
      <c r="C86" s="24">
        <v>6950000</v>
      </c>
      <c r="D86" s="24">
        <v>3913843</v>
      </c>
    </row>
    <row r="87" spans="1:4" s="12" customFormat="1" ht="29.25" customHeight="1">
      <c r="A87" s="22" t="s">
        <v>137</v>
      </c>
      <c r="B87" s="21" t="s">
        <v>138</v>
      </c>
      <c r="C87" s="24">
        <v>0</v>
      </c>
      <c r="D87" s="24">
        <v>50000</v>
      </c>
    </row>
    <row r="88" spans="1:4" s="12" customFormat="1" ht="45" customHeight="1">
      <c r="A88" s="22" t="s">
        <v>93</v>
      </c>
      <c r="B88" s="21" t="s">
        <v>94</v>
      </c>
      <c r="C88" s="24">
        <v>1200000</v>
      </c>
      <c r="D88" s="24">
        <v>1644534</v>
      </c>
    </row>
    <row r="89" spans="1:4" s="11" customFormat="1" ht="16.5">
      <c r="A89" s="25" t="s">
        <v>95</v>
      </c>
      <c r="B89" s="26" t="s">
        <v>96</v>
      </c>
      <c r="C89" s="27">
        <f>SUM(C90:C91)</f>
        <v>0</v>
      </c>
      <c r="D89" s="27">
        <f>SUM(D90:D91)</f>
        <v>54582</v>
      </c>
    </row>
    <row r="90" spans="1:4" s="12" customFormat="1" ht="30.75">
      <c r="A90" s="22" t="s">
        <v>97</v>
      </c>
      <c r="B90" s="21" t="s">
        <v>98</v>
      </c>
      <c r="C90" s="24">
        <v>0</v>
      </c>
      <c r="D90" s="24">
        <v>21962</v>
      </c>
    </row>
    <row r="91" spans="1:4" s="12" customFormat="1" ht="30.75">
      <c r="A91" s="22" t="s">
        <v>99</v>
      </c>
      <c r="B91" s="21" t="s">
        <v>100</v>
      </c>
      <c r="C91" s="24">
        <v>0</v>
      </c>
      <c r="D91" s="24">
        <v>32620</v>
      </c>
    </row>
    <row r="92" spans="1:4" s="11" customFormat="1" ht="16.5">
      <c r="A92" s="25" t="s">
        <v>101</v>
      </c>
      <c r="B92" s="26" t="s">
        <v>102</v>
      </c>
      <c r="C92" s="27">
        <f>SUM(C93+C141+C143)</f>
        <v>495523393</v>
      </c>
      <c r="D92" s="27">
        <f>SUM(D93+D141+D143)</f>
        <v>455357593</v>
      </c>
    </row>
    <row r="93" spans="1:4" s="11" customFormat="1" ht="45.75">
      <c r="A93" s="21" t="s">
        <v>124</v>
      </c>
      <c r="B93" s="21" t="s">
        <v>125</v>
      </c>
      <c r="C93" s="24">
        <f>SUM(C94+C97+C120+C132+C139)</f>
        <v>495523393</v>
      </c>
      <c r="D93" s="24">
        <f>SUM(D94+D97+D120+D132+D139)</f>
        <v>456727277</v>
      </c>
    </row>
    <row r="94" spans="1:4" s="11" customFormat="1" ht="30.75">
      <c r="A94" s="21" t="s">
        <v>103</v>
      </c>
      <c r="B94" s="21" t="s">
        <v>104</v>
      </c>
      <c r="C94" s="24">
        <f>SUM(C95:C96)</f>
        <v>164109000</v>
      </c>
      <c r="D94" s="24">
        <f>SUM(D95:D96)</f>
        <v>164109000</v>
      </c>
    </row>
    <row r="95" spans="1:4" s="11" customFormat="1" ht="45.75">
      <c r="A95" s="21" t="s">
        <v>178</v>
      </c>
      <c r="B95" s="21" t="s">
        <v>176</v>
      </c>
      <c r="C95" s="24">
        <v>25346500</v>
      </c>
      <c r="D95" s="24">
        <v>25346500</v>
      </c>
    </row>
    <row r="96" spans="1:4" s="11" customFormat="1" ht="43.5" customHeight="1">
      <c r="A96" s="21" t="s">
        <v>179</v>
      </c>
      <c r="B96" s="21" t="s">
        <v>177</v>
      </c>
      <c r="C96" s="24">
        <v>138762500</v>
      </c>
      <c r="D96" s="24">
        <v>138762500</v>
      </c>
    </row>
    <row r="97" spans="1:7" s="11" customFormat="1" ht="45.75">
      <c r="A97" s="22" t="s">
        <v>105</v>
      </c>
      <c r="B97" s="21" t="s">
        <v>106</v>
      </c>
      <c r="C97" s="24">
        <f>SUM(C98+C99+C100+C102+C103+C104+C105)</f>
        <v>169859313</v>
      </c>
      <c r="D97" s="24">
        <f>SUM(D98+D99+D100+D102+D103+D104+D105)</f>
        <v>131947624</v>
      </c>
      <c r="F97" s="15"/>
      <c r="G97" s="15"/>
    </row>
    <row r="98" spans="1:7" s="11" customFormat="1" ht="30.75">
      <c r="A98" s="21" t="s">
        <v>183</v>
      </c>
      <c r="B98" s="21" t="s">
        <v>180</v>
      </c>
      <c r="C98" s="24">
        <v>791300</v>
      </c>
      <c r="D98" s="24">
        <v>791300</v>
      </c>
      <c r="F98" s="15"/>
      <c r="G98" s="15"/>
    </row>
    <row r="99" spans="1:7" s="11" customFormat="1" ht="30.75">
      <c r="A99" s="21" t="s">
        <v>184</v>
      </c>
      <c r="B99" s="21" t="s">
        <v>181</v>
      </c>
      <c r="C99" s="24">
        <v>756700</v>
      </c>
      <c r="D99" s="24">
        <v>756700</v>
      </c>
      <c r="F99" s="15"/>
      <c r="G99" s="15"/>
    </row>
    <row r="100" spans="1:7" s="11" customFormat="1" ht="60.75">
      <c r="A100" s="21" t="s">
        <v>185</v>
      </c>
      <c r="B100" s="21" t="s">
        <v>182</v>
      </c>
      <c r="C100" s="24">
        <f>SUM(C101)</f>
        <v>2960000</v>
      </c>
      <c r="D100" s="24">
        <f>SUM(D101)</f>
        <v>2960000</v>
      </c>
      <c r="F100" s="15"/>
      <c r="G100" s="15"/>
    </row>
    <row r="101" spans="1:7" s="11" customFormat="1" ht="105.75" customHeight="1">
      <c r="A101" s="22" t="s">
        <v>186</v>
      </c>
      <c r="B101" s="21" t="s">
        <v>6</v>
      </c>
      <c r="C101" s="24">
        <v>2960000</v>
      </c>
      <c r="D101" s="24">
        <v>2960000</v>
      </c>
      <c r="F101" s="15"/>
      <c r="G101" s="15"/>
    </row>
    <row r="102" spans="1:7" s="11" customFormat="1" ht="120" customHeight="1">
      <c r="A102" s="21" t="s">
        <v>192</v>
      </c>
      <c r="B102" s="21" t="s">
        <v>187</v>
      </c>
      <c r="C102" s="24">
        <v>24593608</v>
      </c>
      <c r="D102" s="24">
        <v>7378082</v>
      </c>
      <c r="F102" s="15"/>
      <c r="G102" s="15"/>
    </row>
    <row r="103" spans="1:7" s="11" customFormat="1" ht="90.75">
      <c r="A103" s="21" t="s">
        <v>193</v>
      </c>
      <c r="B103" s="21" t="s">
        <v>188</v>
      </c>
      <c r="C103" s="24">
        <v>8286653</v>
      </c>
      <c r="D103" s="24">
        <v>8286653</v>
      </c>
      <c r="F103" s="15"/>
      <c r="G103" s="15"/>
    </row>
    <row r="104" spans="1:7" s="11" customFormat="1" ht="60" customHeight="1">
      <c r="A104" s="21" t="s">
        <v>194</v>
      </c>
      <c r="B104" s="21" t="s">
        <v>7</v>
      </c>
      <c r="C104" s="24">
        <v>295000</v>
      </c>
      <c r="D104" s="24">
        <v>295000</v>
      </c>
      <c r="F104" s="15"/>
      <c r="G104" s="15"/>
    </row>
    <row r="105" spans="1:7" s="11" customFormat="1" ht="30.75">
      <c r="A105" s="21" t="s">
        <v>195</v>
      </c>
      <c r="B105" s="21" t="s">
        <v>189</v>
      </c>
      <c r="C105" s="24">
        <f>SUM(C106:C119)</f>
        <v>132176052</v>
      </c>
      <c r="D105" s="24">
        <f>SUM(D106:D119)</f>
        <v>111479889</v>
      </c>
      <c r="F105" s="15"/>
      <c r="G105" s="15"/>
    </row>
    <row r="106" spans="1:7" s="11" customFormat="1" ht="120.75" customHeight="1">
      <c r="A106" s="34" t="s">
        <v>196</v>
      </c>
      <c r="B106" s="21" t="s">
        <v>190</v>
      </c>
      <c r="C106" s="24">
        <v>83500</v>
      </c>
      <c r="D106" s="24">
        <v>83500</v>
      </c>
      <c r="F106" s="15"/>
      <c r="G106" s="15"/>
    </row>
    <row r="107" spans="1:7" s="11" customFormat="1" ht="60.75">
      <c r="A107" s="34" t="s">
        <v>197</v>
      </c>
      <c r="B107" s="21" t="s">
        <v>191</v>
      </c>
      <c r="C107" s="24">
        <v>1675700</v>
      </c>
      <c r="D107" s="24">
        <v>1675700</v>
      </c>
      <c r="F107" s="15"/>
      <c r="G107" s="15"/>
    </row>
    <row r="108" spans="1:7" s="11" customFormat="1" ht="89.25" customHeight="1">
      <c r="A108" s="22" t="s">
        <v>202</v>
      </c>
      <c r="B108" s="21" t="s">
        <v>198</v>
      </c>
      <c r="C108" s="24">
        <v>1058000</v>
      </c>
      <c r="D108" s="24">
        <v>1058000</v>
      </c>
      <c r="F108" s="15"/>
      <c r="G108" s="15"/>
    </row>
    <row r="109" spans="1:7" s="11" customFormat="1" ht="75.75">
      <c r="A109" s="22" t="s">
        <v>203</v>
      </c>
      <c r="B109" s="21" t="s">
        <v>199</v>
      </c>
      <c r="C109" s="24">
        <v>5271000</v>
      </c>
      <c r="D109" s="24">
        <v>4833800</v>
      </c>
      <c r="F109" s="15"/>
      <c r="G109" s="15"/>
    </row>
    <row r="110" spans="1:7" s="11" customFormat="1" ht="88.5" customHeight="1">
      <c r="A110" s="22" t="s">
        <v>204</v>
      </c>
      <c r="B110" s="21" t="s">
        <v>200</v>
      </c>
      <c r="C110" s="24">
        <v>3000000</v>
      </c>
      <c r="D110" s="24">
        <v>249754</v>
      </c>
      <c r="F110" s="15"/>
      <c r="G110" s="15"/>
    </row>
    <row r="111" spans="1:7" s="11" customFormat="1" ht="210" customHeight="1">
      <c r="A111" s="22" t="s">
        <v>205</v>
      </c>
      <c r="B111" s="35" t="s">
        <v>201</v>
      </c>
      <c r="C111" s="24">
        <v>872545</v>
      </c>
      <c r="D111" s="24">
        <v>643189</v>
      </c>
      <c r="F111" s="15"/>
      <c r="G111" s="15"/>
    </row>
    <row r="112" spans="1:7" s="11" customFormat="1" ht="120.75" customHeight="1">
      <c r="A112" s="22" t="s">
        <v>210</v>
      </c>
      <c r="B112" s="21" t="s">
        <v>206</v>
      </c>
      <c r="C112" s="24">
        <v>397907</v>
      </c>
      <c r="D112" s="24">
        <v>397907</v>
      </c>
      <c r="F112" s="15"/>
      <c r="G112" s="15"/>
    </row>
    <row r="113" spans="1:7" s="11" customFormat="1" ht="90.75">
      <c r="A113" s="22" t="s">
        <v>211</v>
      </c>
      <c r="B113" s="21" t="s">
        <v>207</v>
      </c>
      <c r="C113" s="24">
        <v>65347700</v>
      </c>
      <c r="D113" s="24">
        <v>65347700</v>
      </c>
      <c r="F113" s="15"/>
      <c r="G113" s="15"/>
    </row>
    <row r="114" spans="1:7" s="11" customFormat="1" ht="60.75" customHeight="1">
      <c r="A114" s="22" t="s">
        <v>212</v>
      </c>
      <c r="B114" s="21" t="s">
        <v>208</v>
      </c>
      <c r="C114" s="24">
        <v>8528000</v>
      </c>
      <c r="D114" s="24">
        <v>7248800</v>
      </c>
      <c r="F114" s="15"/>
      <c r="G114" s="15"/>
    </row>
    <row r="115" spans="1:7" s="11" customFormat="1" ht="60.75">
      <c r="A115" s="22" t="s">
        <v>213</v>
      </c>
      <c r="B115" s="21" t="s">
        <v>209</v>
      </c>
      <c r="C115" s="24">
        <v>23689000</v>
      </c>
      <c r="D115" s="24">
        <v>23689000</v>
      </c>
      <c r="F115" s="15"/>
      <c r="G115" s="15"/>
    </row>
    <row r="116" spans="1:7" s="11" customFormat="1" ht="90.75">
      <c r="A116" s="22" t="s">
        <v>216</v>
      </c>
      <c r="B116" s="21" t="s">
        <v>214</v>
      </c>
      <c r="C116" s="24">
        <v>16000000</v>
      </c>
      <c r="D116" s="24">
        <v>0</v>
      </c>
      <c r="F116" s="15"/>
      <c r="G116" s="15"/>
    </row>
    <row r="117" spans="1:7" s="11" customFormat="1" ht="90" customHeight="1">
      <c r="A117" s="22" t="s">
        <v>217</v>
      </c>
      <c r="B117" s="21" t="s">
        <v>215</v>
      </c>
      <c r="C117" s="24">
        <v>1637700</v>
      </c>
      <c r="D117" s="24">
        <v>1637542</v>
      </c>
      <c r="F117" s="15"/>
      <c r="G117" s="15"/>
    </row>
    <row r="118" spans="1:7" s="11" customFormat="1" ht="92.25" customHeight="1">
      <c r="A118" s="22" t="s">
        <v>218</v>
      </c>
      <c r="B118" s="21" t="s">
        <v>2</v>
      </c>
      <c r="C118" s="24">
        <v>1000000</v>
      </c>
      <c r="D118" s="24">
        <v>999997</v>
      </c>
      <c r="F118" s="15"/>
      <c r="G118" s="15"/>
    </row>
    <row r="119" spans="1:7" s="11" customFormat="1" ht="120.75" customHeight="1">
      <c r="A119" s="22" t="s">
        <v>219</v>
      </c>
      <c r="B119" s="21" t="s">
        <v>3</v>
      </c>
      <c r="C119" s="24">
        <v>3615000</v>
      </c>
      <c r="D119" s="24">
        <v>3615000</v>
      </c>
      <c r="F119" s="15"/>
      <c r="G119" s="15"/>
    </row>
    <row r="120" spans="1:4" s="11" customFormat="1" ht="30.75">
      <c r="A120" s="22" t="s">
        <v>107</v>
      </c>
      <c r="B120" s="21" t="s">
        <v>108</v>
      </c>
      <c r="C120" s="24">
        <f>SUM(C121+C122+C123+C124+C125+C126+C127+C128)</f>
        <v>147979640</v>
      </c>
      <c r="D120" s="24">
        <f>SUM(D121+D122+D123+D124+D125+D126+D127+D128)</f>
        <v>147747240</v>
      </c>
    </row>
    <row r="121" spans="1:4" s="11" customFormat="1" ht="45.75">
      <c r="A121" s="21" t="s">
        <v>240</v>
      </c>
      <c r="B121" s="21" t="s">
        <v>220</v>
      </c>
      <c r="C121" s="24">
        <v>1175560</v>
      </c>
      <c r="D121" s="24">
        <v>1175560</v>
      </c>
    </row>
    <row r="122" spans="1:4" s="11" customFormat="1" ht="45.75">
      <c r="A122" s="21" t="s">
        <v>239</v>
      </c>
      <c r="B122" s="21" t="s">
        <v>221</v>
      </c>
      <c r="C122" s="24">
        <v>1375500</v>
      </c>
      <c r="D122" s="24">
        <v>1375500</v>
      </c>
    </row>
    <row r="123" spans="1:4" s="11" customFormat="1" ht="45.75">
      <c r="A123" s="21" t="s">
        <v>238</v>
      </c>
      <c r="B123" s="21" t="s">
        <v>222</v>
      </c>
      <c r="C123" s="24">
        <v>2881500</v>
      </c>
      <c r="D123" s="24">
        <v>2881500</v>
      </c>
    </row>
    <row r="124" spans="1:4" s="11" customFormat="1" ht="90.75" customHeight="1">
      <c r="A124" s="21" t="s">
        <v>237</v>
      </c>
      <c r="B124" s="21" t="s">
        <v>223</v>
      </c>
      <c r="C124" s="24">
        <v>3271400</v>
      </c>
      <c r="D124" s="24">
        <v>3271400</v>
      </c>
    </row>
    <row r="125" spans="1:4" s="11" customFormat="1" ht="75.75">
      <c r="A125" s="21" t="s">
        <v>236</v>
      </c>
      <c r="B125" s="21" t="s">
        <v>224</v>
      </c>
      <c r="C125" s="24">
        <v>3003400</v>
      </c>
      <c r="D125" s="24">
        <v>2771000</v>
      </c>
    </row>
    <row r="126" spans="1:4" s="11" customFormat="1" ht="60.75">
      <c r="A126" s="21" t="s">
        <v>235</v>
      </c>
      <c r="B126" s="21" t="s">
        <v>225</v>
      </c>
      <c r="C126" s="24">
        <v>4461600</v>
      </c>
      <c r="D126" s="24">
        <v>4461600</v>
      </c>
    </row>
    <row r="127" spans="1:4" s="11" customFormat="1" ht="45.75">
      <c r="A127" s="21" t="s">
        <v>234</v>
      </c>
      <c r="B127" s="21" t="s">
        <v>226</v>
      </c>
      <c r="C127" s="24">
        <v>2641600</v>
      </c>
      <c r="D127" s="24">
        <v>2641600</v>
      </c>
    </row>
    <row r="128" spans="1:4" s="11" customFormat="1" ht="30.75">
      <c r="A128" s="21" t="s">
        <v>233</v>
      </c>
      <c r="B128" s="21" t="s">
        <v>227</v>
      </c>
      <c r="C128" s="24">
        <f>SUM(C129:C131)</f>
        <v>129169080</v>
      </c>
      <c r="D128" s="24">
        <f>SUM(D129:D131)</f>
        <v>129169080</v>
      </c>
    </row>
    <row r="129" spans="1:4" s="11" customFormat="1" ht="59.25" customHeight="1">
      <c r="A129" s="22" t="s">
        <v>232</v>
      </c>
      <c r="B129" s="21" t="s">
        <v>228</v>
      </c>
      <c r="C129" s="24">
        <v>80380</v>
      </c>
      <c r="D129" s="24">
        <v>80380</v>
      </c>
    </row>
    <row r="130" spans="1:4" s="11" customFormat="1" ht="90.75">
      <c r="A130" s="22" t="s">
        <v>231</v>
      </c>
      <c r="B130" s="21" t="s">
        <v>229</v>
      </c>
      <c r="C130" s="24">
        <v>627000</v>
      </c>
      <c r="D130" s="24">
        <v>627000</v>
      </c>
    </row>
    <row r="131" spans="1:4" s="11" customFormat="1" ht="135" customHeight="1">
      <c r="A131" s="36" t="s">
        <v>230</v>
      </c>
      <c r="B131" s="37" t="s">
        <v>4</v>
      </c>
      <c r="C131" s="24">
        <v>128461700</v>
      </c>
      <c r="D131" s="24">
        <v>128461700</v>
      </c>
    </row>
    <row r="132" spans="1:4" s="11" customFormat="1" ht="16.5">
      <c r="A132" s="22" t="s">
        <v>109</v>
      </c>
      <c r="B132" s="21" t="s">
        <v>110</v>
      </c>
      <c r="C132" s="24">
        <f>SUM(C133+C134+C135+C136)</f>
        <v>12704440</v>
      </c>
      <c r="D132" s="24">
        <f>SUM(D133+D134+D135+D136)</f>
        <v>12052413</v>
      </c>
    </row>
    <row r="133" spans="1:4" s="11" customFormat="1" ht="60.75">
      <c r="A133" s="21" t="s">
        <v>247</v>
      </c>
      <c r="B133" s="21" t="s">
        <v>241</v>
      </c>
      <c r="C133" s="24">
        <v>178000</v>
      </c>
      <c r="D133" s="24">
        <v>178000</v>
      </c>
    </row>
    <row r="134" spans="1:4" s="11" customFormat="1" ht="60.75">
      <c r="A134" s="21" t="s">
        <v>248</v>
      </c>
      <c r="B134" s="21" t="s">
        <v>242</v>
      </c>
      <c r="C134" s="24">
        <v>115000</v>
      </c>
      <c r="D134" s="24">
        <v>115000</v>
      </c>
    </row>
    <row r="135" spans="1:4" s="11" customFormat="1" ht="90.75">
      <c r="A135" s="22" t="s">
        <v>249</v>
      </c>
      <c r="B135" s="21" t="s">
        <v>243</v>
      </c>
      <c r="C135" s="24">
        <v>6478240</v>
      </c>
      <c r="D135" s="24">
        <v>5828076</v>
      </c>
    </row>
    <row r="136" spans="1:4" s="11" customFormat="1" ht="30.75">
      <c r="A136" s="21" t="s">
        <v>250</v>
      </c>
      <c r="B136" s="35" t="s">
        <v>244</v>
      </c>
      <c r="C136" s="24">
        <f>SUM(C137:C138)</f>
        <v>5933200</v>
      </c>
      <c r="D136" s="24">
        <f>SUM(D137:D138)</f>
        <v>5931337</v>
      </c>
    </row>
    <row r="137" spans="1:4" s="11" customFormat="1" ht="60.75">
      <c r="A137" s="38" t="s">
        <v>251</v>
      </c>
      <c r="B137" s="23" t="s">
        <v>245</v>
      </c>
      <c r="C137" s="24">
        <v>4313200</v>
      </c>
      <c r="D137" s="24">
        <v>4313200</v>
      </c>
    </row>
    <row r="138" spans="1:4" s="11" customFormat="1" ht="137.25" customHeight="1">
      <c r="A138" s="39" t="s">
        <v>252</v>
      </c>
      <c r="B138" s="40" t="s">
        <v>246</v>
      </c>
      <c r="C138" s="24">
        <v>1620000</v>
      </c>
      <c r="D138" s="24">
        <v>1618137</v>
      </c>
    </row>
    <row r="139" spans="1:4" s="11" customFormat="1" ht="30.75">
      <c r="A139" s="21" t="s">
        <v>122</v>
      </c>
      <c r="B139" s="21" t="s">
        <v>123</v>
      </c>
      <c r="C139" s="24">
        <f>SUM(C140)</f>
        <v>871000</v>
      </c>
      <c r="D139" s="24">
        <f>SUM(D140)</f>
        <v>871000</v>
      </c>
    </row>
    <row r="140" spans="1:4" s="11" customFormat="1" ht="45.75">
      <c r="A140" s="39" t="s">
        <v>254</v>
      </c>
      <c r="B140" s="40" t="s">
        <v>253</v>
      </c>
      <c r="C140" s="24">
        <v>871000</v>
      </c>
      <c r="D140" s="24">
        <v>871000</v>
      </c>
    </row>
    <row r="141" spans="1:4" s="11" customFormat="1" ht="30.75">
      <c r="A141" s="21" t="s">
        <v>126</v>
      </c>
      <c r="B141" s="21" t="s">
        <v>127</v>
      </c>
      <c r="C141" s="24">
        <f>SUM(C142)</f>
        <v>0</v>
      </c>
      <c r="D141" s="24">
        <f>SUM(D142)</f>
        <v>64000</v>
      </c>
    </row>
    <row r="142" spans="1:4" s="11" customFormat="1" ht="30.75">
      <c r="A142" s="22" t="s">
        <v>132</v>
      </c>
      <c r="B142" s="21" t="s">
        <v>133</v>
      </c>
      <c r="C142" s="24">
        <v>0</v>
      </c>
      <c r="D142" s="24">
        <v>64000</v>
      </c>
    </row>
    <row r="143" spans="1:4" s="11" customFormat="1" ht="60.75" customHeight="1">
      <c r="A143" s="22" t="s">
        <v>255</v>
      </c>
      <c r="B143" s="21" t="s">
        <v>131</v>
      </c>
      <c r="C143" s="24">
        <f>SUM(C144)</f>
        <v>0</v>
      </c>
      <c r="D143" s="24">
        <f>SUM(D144)</f>
        <v>-1433684</v>
      </c>
    </row>
    <row r="144" spans="1:4" s="11" customFormat="1" ht="60.75">
      <c r="A144" s="31" t="s">
        <v>257</v>
      </c>
      <c r="B144" s="45" t="s">
        <v>256</v>
      </c>
      <c r="C144" s="24">
        <v>0</v>
      </c>
      <c r="D144" s="24">
        <v>-1433684</v>
      </c>
    </row>
    <row r="145" spans="1:4" s="16" customFormat="1" ht="19.5" customHeight="1">
      <c r="A145" s="25"/>
      <c r="B145" s="26" t="s">
        <v>111</v>
      </c>
      <c r="C145" s="27">
        <f>SUM(C12+C92)</f>
        <v>944124425</v>
      </c>
      <c r="D145" s="27">
        <f>SUM(D12+D92)</f>
        <v>886645434</v>
      </c>
    </row>
    <row r="146" spans="1:4" s="17" customFormat="1" ht="16.5">
      <c r="A146" s="41"/>
      <c r="B146" s="42"/>
      <c r="C146" s="43"/>
      <c r="D146" s="43"/>
    </row>
    <row r="147" spans="1:4" s="17" customFormat="1" ht="16.5">
      <c r="A147" s="41"/>
      <c r="B147" s="42"/>
      <c r="C147" s="43"/>
      <c r="D147" s="43"/>
    </row>
    <row r="148" spans="1:4" s="17" customFormat="1" ht="16.5">
      <c r="A148" s="44"/>
      <c r="B148" s="42"/>
      <c r="C148" s="43"/>
      <c r="D148" s="43"/>
    </row>
  </sheetData>
  <mergeCells count="7">
    <mergeCell ref="B5:D5"/>
    <mergeCell ref="A7:D7"/>
    <mergeCell ref="B1:D1"/>
    <mergeCell ref="B2:D2"/>
    <mergeCell ref="B3:D3"/>
    <mergeCell ref="B4:D4"/>
    <mergeCell ref="B6:D6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/7uOH</dc:creator>
  <cp:keywords/>
  <dc:description/>
  <cp:lastModifiedBy>e.karsakova</cp:lastModifiedBy>
  <cp:lastPrinted>2012-04-11T10:40:41Z</cp:lastPrinted>
  <dcterms:created xsi:type="dcterms:W3CDTF">2011-03-21T13:58:56Z</dcterms:created>
  <dcterms:modified xsi:type="dcterms:W3CDTF">2012-04-17T07:32:50Z</dcterms:modified>
  <cp:category/>
  <cp:version/>
  <cp:contentType/>
  <cp:contentStatus/>
</cp:coreProperties>
</file>