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Перечень 2011" sheetId="1" r:id="rId1"/>
  </sheets>
  <definedNames>
    <definedName name="_xlnm.Print_Area" localSheetId="0">'Перечень 2011'!$A$1:$R$30</definedName>
  </definedNames>
  <calcPr fullCalcOnLoad="1"/>
</workbook>
</file>

<file path=xl/sharedStrings.xml><?xml version="1.0" encoding="utf-8"?>
<sst xmlns="http://schemas.openxmlformats.org/spreadsheetml/2006/main" count="90" uniqueCount="48">
  <si>
    <t>Документ, подтверждающий признание многоквартирного дома аварийным, название, реквизиты документа</t>
  </si>
  <si>
    <t>всего</t>
  </si>
  <si>
    <t>в том числе</t>
  </si>
  <si>
    <t>за счет средств Фонда</t>
  </si>
  <si>
    <t>за счет средств местного бюджета</t>
  </si>
  <si>
    <t>Количество расселяемых жилых помещений</t>
  </si>
  <si>
    <t>Дополнительные источники финансирования</t>
  </si>
  <si>
    <t>Номер</t>
  </si>
  <si>
    <t>Дата</t>
  </si>
  <si>
    <t>чел.</t>
  </si>
  <si>
    <t>ед.</t>
  </si>
  <si>
    <t>руб.</t>
  </si>
  <si>
    <t>Число жителей, зарегистрированных в аварийном многоквартирном доме на дату утверждения региональной программы</t>
  </si>
  <si>
    <t>Планируемая дата окончания переселения</t>
  </si>
  <si>
    <t>Общая площадь жилых помещений</t>
  </si>
  <si>
    <t>кв.м.</t>
  </si>
  <si>
    <t>руб./1 кв.м.</t>
  </si>
  <si>
    <t>х</t>
  </si>
  <si>
    <t>IV.2011</t>
  </si>
  <si>
    <t>Расселяемая площадь жилых помещений</t>
  </si>
  <si>
    <t>Адрес многоквартирных домов</t>
  </si>
  <si>
    <t>Плонируемая дата сноса многоквартиных домов</t>
  </si>
  <si>
    <t>за счет средств областного бюджета Тверской области</t>
  </si>
  <si>
    <t>Планируемая стоимость переселения граждан из аварийного жилищного фонда по источникам финансирования, руб.</t>
  </si>
  <si>
    <t>Стоимость 1 кв.м (предельная)</t>
  </si>
  <si>
    <t>Планируемая стоимость переселения граждан из аварийного жилищного фонда с учетом дополнительных источников финансирования</t>
  </si>
  <si>
    <t>Число жителей, планируемых к переселению</t>
  </si>
  <si>
    <t>Город Ржев Тверской области</t>
  </si>
  <si>
    <t>Акт от 01.12.2009          заключение от 01.12.2009</t>
  </si>
  <si>
    <t xml:space="preserve">Приложение 1                                                                                                                                                                                              </t>
  </si>
  <si>
    <t xml:space="preserve">Ответветственный секретарь </t>
  </si>
  <si>
    <t>П.А. Коваленко</t>
  </si>
  <si>
    <t>к программе "Адресная программа города Ржева Тверской области по переселению граждан из аварийного жилищного фонда с учетом необходимости развития малоэтажного жилищного строительства на 2011 год"</t>
  </si>
  <si>
    <t>Перечень многоквартирных домов, в отношении которых планируется предоставление финансовой поддержки на переселение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 программы "Адресная программа города Ржева Тверской области по переселению граждан из аварийного жилищного фонда с учетом необходимости развития малоэтажного жилищного строительства на 2011 год"</t>
  </si>
  <si>
    <t>II.2012</t>
  </si>
  <si>
    <t>ул. Калинина д. 75</t>
  </si>
  <si>
    <t>ул. Калинина д. 25</t>
  </si>
  <si>
    <t>ул. Декабристов д. 37</t>
  </si>
  <si>
    <t>ул. Кривощапова д. 7</t>
  </si>
  <si>
    <t>ул. Чехова д. 64</t>
  </si>
  <si>
    <t>ул. Чехова д. 8</t>
  </si>
  <si>
    <t>ул. Майская д. 2</t>
  </si>
  <si>
    <t>ул. Гагарина д. 125/23</t>
  </si>
  <si>
    <t>ул. Чехова д. 24/14</t>
  </si>
  <si>
    <t>ул. Грацинского д. 22</t>
  </si>
  <si>
    <t>ул. Грацинского д. 24</t>
  </si>
  <si>
    <t>ул. Марата д. 53</t>
  </si>
  <si>
    <t>Всего многоквартирных домов по муниципальному образованию, из которых планируется переселить граждан за счет средств финансовой поддержки:  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</si>
</sst>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_);_(* \(#,##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[$-FC19]d\ mmmm\ yyyy\ &quot;г.&quot;"/>
    <numFmt numFmtId="182" formatCode="#,##0.00_ ;\-#,##0.00\ 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1" fontId="25" fillId="0" borderId="1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>
      <alignment vertical="top" wrapText="1"/>
    </xf>
    <xf numFmtId="182" fontId="25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textRotation="90" wrapText="1"/>
    </xf>
    <xf numFmtId="3" fontId="4" fillId="0" borderId="15" xfId="0" applyNumberFormat="1" applyFont="1" applyFill="1" applyBorder="1" applyAlignment="1">
      <alignment horizontal="center" vertical="center" textRotation="90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13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24" fillId="0" borderId="2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AP28"/>
  <sheetViews>
    <sheetView tabSelected="1" view="pageBreakPreview" zoomScale="70" zoomScaleNormal="70" zoomScaleSheetLayoutView="70" zoomScalePageLayoutView="0" workbookViewId="0" topLeftCell="D21">
      <selection activeCell="G28" sqref="G28"/>
    </sheetView>
  </sheetViews>
  <sheetFormatPr defaultColWidth="9.00390625" defaultRowHeight="12.75"/>
  <cols>
    <col min="1" max="1" width="5.00390625" style="3" customWidth="1"/>
    <col min="2" max="2" width="29.75390625" style="4" customWidth="1"/>
    <col min="3" max="3" width="7.625" style="4" customWidth="1"/>
    <col min="4" max="4" width="28.25390625" style="4" customWidth="1"/>
    <col min="5" max="5" width="9.00390625" style="4" customWidth="1"/>
    <col min="6" max="6" width="8.75390625" style="4" customWidth="1"/>
    <col min="7" max="7" width="8.125" style="4" customWidth="1"/>
    <col min="8" max="8" width="7.75390625" style="4" customWidth="1"/>
    <col min="9" max="10" width="10.00390625" style="4" customWidth="1"/>
    <col min="11" max="11" width="7.625" style="4" customWidth="1"/>
    <col min="12" max="12" width="16.125" style="1" customWidth="1"/>
    <col min="13" max="13" width="16.75390625" style="1" customWidth="1"/>
    <col min="14" max="14" width="15.375" style="1" customWidth="1"/>
    <col min="15" max="15" width="15.125" style="1" customWidth="1"/>
    <col min="16" max="16" width="11.625" style="1" customWidth="1"/>
    <col min="17" max="17" width="14.875" style="1" customWidth="1"/>
    <col min="18" max="18" width="19.00390625" style="7" customWidth="1"/>
    <col min="19" max="19" width="11.75390625" style="1" bestFit="1" customWidth="1"/>
    <col min="20" max="20" width="13.875" style="1" customWidth="1"/>
    <col min="21" max="21" width="10.625" style="1" bestFit="1" customWidth="1"/>
    <col min="22" max="22" width="9.25390625" style="1" bestFit="1" customWidth="1"/>
    <col min="23" max="23" width="10.625" style="1" bestFit="1" customWidth="1"/>
    <col min="24" max="24" width="9.375" style="1" bestFit="1" customWidth="1"/>
    <col min="25" max="26" width="9.125" style="1" customWidth="1"/>
    <col min="27" max="27" width="11.625" style="1" bestFit="1" customWidth="1"/>
    <col min="28" max="16384" width="9.125" style="1" customWidth="1"/>
  </cols>
  <sheetData>
    <row r="2" spans="12:18" ht="15" customHeight="1">
      <c r="L2" s="22" t="s">
        <v>29</v>
      </c>
      <c r="M2" s="22"/>
      <c r="N2" s="22"/>
      <c r="O2" s="22"/>
      <c r="P2" s="22"/>
      <c r="Q2" s="22"/>
      <c r="R2" s="22"/>
    </row>
    <row r="3" spans="12:18" ht="40.5" customHeight="1">
      <c r="L3" s="22" t="s">
        <v>32</v>
      </c>
      <c r="M3" s="22"/>
      <c r="N3" s="22"/>
      <c r="O3" s="22"/>
      <c r="P3" s="22"/>
      <c r="Q3" s="22"/>
      <c r="R3" s="22"/>
    </row>
    <row r="4" spans="1:18" ht="55.5" customHeight="1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5.75" customHeight="1">
      <c r="A5" s="24"/>
      <c r="B5" s="24" t="s">
        <v>20</v>
      </c>
      <c r="C5" s="30" t="s">
        <v>0</v>
      </c>
      <c r="D5" s="31"/>
      <c r="E5" s="34" t="s">
        <v>13</v>
      </c>
      <c r="F5" s="34" t="s">
        <v>21</v>
      </c>
      <c r="G5" s="34" t="s">
        <v>12</v>
      </c>
      <c r="H5" s="34" t="s">
        <v>26</v>
      </c>
      <c r="I5" s="34" t="s">
        <v>14</v>
      </c>
      <c r="J5" s="34" t="s">
        <v>19</v>
      </c>
      <c r="K5" s="34" t="s">
        <v>5</v>
      </c>
      <c r="L5" s="49" t="s">
        <v>23</v>
      </c>
      <c r="M5" s="50"/>
      <c r="N5" s="50"/>
      <c r="O5" s="50"/>
      <c r="P5" s="34" t="s">
        <v>24</v>
      </c>
      <c r="Q5" s="41" t="s">
        <v>6</v>
      </c>
      <c r="R5" s="27" t="s">
        <v>25</v>
      </c>
    </row>
    <row r="6" spans="1:18" ht="44.25" customHeight="1">
      <c r="A6" s="25"/>
      <c r="B6" s="25"/>
      <c r="C6" s="32"/>
      <c r="D6" s="33"/>
      <c r="E6" s="35"/>
      <c r="F6" s="35"/>
      <c r="G6" s="35"/>
      <c r="H6" s="35"/>
      <c r="I6" s="35"/>
      <c r="J6" s="35"/>
      <c r="K6" s="35"/>
      <c r="L6" s="51"/>
      <c r="M6" s="52"/>
      <c r="N6" s="52"/>
      <c r="O6" s="52"/>
      <c r="P6" s="35"/>
      <c r="Q6" s="42"/>
      <c r="R6" s="28"/>
    </row>
    <row r="7" spans="1:18" ht="38.25" customHeight="1">
      <c r="A7" s="25"/>
      <c r="B7" s="25"/>
      <c r="C7" s="32"/>
      <c r="D7" s="33"/>
      <c r="E7" s="35"/>
      <c r="F7" s="35"/>
      <c r="G7" s="35"/>
      <c r="H7" s="35"/>
      <c r="I7" s="35"/>
      <c r="J7" s="35"/>
      <c r="K7" s="35"/>
      <c r="L7" s="53" t="s">
        <v>1</v>
      </c>
      <c r="M7" s="54" t="s">
        <v>2</v>
      </c>
      <c r="N7" s="55"/>
      <c r="O7" s="55"/>
      <c r="P7" s="35"/>
      <c r="Q7" s="42"/>
      <c r="R7" s="28"/>
    </row>
    <row r="8" spans="1:18" ht="27" customHeight="1">
      <c r="A8" s="25"/>
      <c r="B8" s="25"/>
      <c r="C8" s="32"/>
      <c r="D8" s="33"/>
      <c r="E8" s="35"/>
      <c r="F8" s="35"/>
      <c r="G8" s="35"/>
      <c r="H8" s="35"/>
      <c r="I8" s="35"/>
      <c r="J8" s="35"/>
      <c r="K8" s="35"/>
      <c r="L8" s="53"/>
      <c r="M8" s="53" t="s">
        <v>3</v>
      </c>
      <c r="N8" s="53" t="s">
        <v>22</v>
      </c>
      <c r="O8" s="23" t="s">
        <v>4</v>
      </c>
      <c r="P8" s="35"/>
      <c r="Q8" s="42"/>
      <c r="R8" s="28"/>
    </row>
    <row r="9" spans="1:18" ht="139.5" customHeight="1">
      <c r="A9" s="25"/>
      <c r="B9" s="25"/>
      <c r="C9" s="24" t="s">
        <v>7</v>
      </c>
      <c r="D9" s="44" t="s">
        <v>8</v>
      </c>
      <c r="E9" s="35"/>
      <c r="F9" s="35"/>
      <c r="G9" s="36"/>
      <c r="H9" s="36"/>
      <c r="I9" s="36"/>
      <c r="J9" s="36"/>
      <c r="K9" s="36"/>
      <c r="L9" s="53"/>
      <c r="M9" s="53"/>
      <c r="N9" s="53"/>
      <c r="O9" s="23"/>
      <c r="P9" s="36"/>
      <c r="Q9" s="43"/>
      <c r="R9" s="29"/>
    </row>
    <row r="10" spans="1:18" ht="15.75">
      <c r="A10" s="26"/>
      <c r="B10" s="26"/>
      <c r="C10" s="26"/>
      <c r="D10" s="45"/>
      <c r="E10" s="36"/>
      <c r="F10" s="36"/>
      <c r="G10" s="6" t="s">
        <v>9</v>
      </c>
      <c r="H10" s="6" t="s">
        <v>9</v>
      </c>
      <c r="I10" s="2" t="s">
        <v>15</v>
      </c>
      <c r="J10" s="2" t="s">
        <v>15</v>
      </c>
      <c r="K10" s="2" t="s">
        <v>10</v>
      </c>
      <c r="L10" s="2" t="s">
        <v>11</v>
      </c>
      <c r="M10" s="2" t="s">
        <v>11</v>
      </c>
      <c r="N10" s="2" t="s">
        <v>11</v>
      </c>
      <c r="O10" s="2" t="s">
        <v>11</v>
      </c>
      <c r="P10" s="2" t="s">
        <v>16</v>
      </c>
      <c r="Q10" s="2" t="s">
        <v>11</v>
      </c>
      <c r="R10" s="5" t="s">
        <v>11</v>
      </c>
    </row>
    <row r="11" spans="1:18" ht="15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5">
        <v>18</v>
      </c>
    </row>
    <row r="12" spans="1:18" ht="15.75">
      <c r="A12" s="37" t="s">
        <v>27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42" s="8" customFormat="1" ht="32.25" customHeight="1">
      <c r="A13" s="11">
        <v>1</v>
      </c>
      <c r="B13" s="14" t="s">
        <v>35</v>
      </c>
      <c r="C13" s="11">
        <v>10</v>
      </c>
      <c r="D13" s="8" t="s">
        <v>28</v>
      </c>
      <c r="E13" s="8" t="s">
        <v>18</v>
      </c>
      <c r="F13" s="8" t="s">
        <v>34</v>
      </c>
      <c r="G13" s="11">
        <v>5</v>
      </c>
      <c r="H13" s="11">
        <v>5</v>
      </c>
      <c r="I13" s="15">
        <v>266.89</v>
      </c>
      <c r="J13" s="16">
        <v>63.16</v>
      </c>
      <c r="K13" s="11">
        <v>2</v>
      </c>
      <c r="L13" s="20">
        <v>2577000</v>
      </c>
      <c r="M13" s="21">
        <f>PRODUCT(L13,0.7276)</f>
        <v>1875025.2</v>
      </c>
      <c r="N13" s="21">
        <f>PRODUCT(L13,0.9,0.2724)</f>
        <v>631777.32</v>
      </c>
      <c r="O13" s="21">
        <f>PRODUCT(L13,0.2724,0.1)</f>
        <v>70197.48</v>
      </c>
      <c r="P13" s="18">
        <v>30000</v>
      </c>
      <c r="Q13" s="18"/>
      <c r="R13" s="18">
        <f>SUM(L13,Q13)</f>
        <v>2577000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8" customFormat="1" ht="32.25" customHeight="1">
      <c r="A14" s="11">
        <f>A13+1</f>
        <v>2</v>
      </c>
      <c r="B14" s="14" t="s">
        <v>36</v>
      </c>
      <c r="C14" s="11">
        <v>6</v>
      </c>
      <c r="D14" s="8" t="s">
        <v>28</v>
      </c>
      <c r="E14" s="8" t="s">
        <v>18</v>
      </c>
      <c r="F14" s="8" t="s">
        <v>34</v>
      </c>
      <c r="G14" s="11">
        <v>2</v>
      </c>
      <c r="H14" s="11">
        <v>2</v>
      </c>
      <c r="I14" s="15">
        <v>67.4</v>
      </c>
      <c r="J14" s="16">
        <v>31.5</v>
      </c>
      <c r="K14" s="11">
        <v>1</v>
      </c>
      <c r="L14" s="20">
        <f aca="true" t="shared" si="0" ref="L14:L24">PRODUCT(J14,30000)</f>
        <v>945000</v>
      </c>
      <c r="M14" s="21">
        <f aca="true" t="shared" si="1" ref="M14:M24">PRODUCT(L14,0.7276)</f>
        <v>687582</v>
      </c>
      <c r="N14" s="21">
        <f aca="true" t="shared" si="2" ref="N14:N24">PRODUCT(L14,0.9,0.2724)</f>
        <v>231676.19999999998</v>
      </c>
      <c r="O14" s="21">
        <f aca="true" t="shared" si="3" ref="O14:O24">PRODUCT(L14,0.2724,0.1)</f>
        <v>25741.8</v>
      </c>
      <c r="P14" s="18">
        <v>30000</v>
      </c>
      <c r="Q14" s="18"/>
      <c r="R14" s="18">
        <f aca="true" t="shared" si="4" ref="R14:R24">SUM(L14,Q14)</f>
        <v>945000</v>
      </c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8" customFormat="1" ht="32.25" customHeight="1">
      <c r="A15" s="11">
        <v>3</v>
      </c>
      <c r="B15" s="14" t="s">
        <v>37</v>
      </c>
      <c r="C15" s="11">
        <v>2</v>
      </c>
      <c r="D15" s="8" t="s">
        <v>28</v>
      </c>
      <c r="E15" s="8" t="s">
        <v>18</v>
      </c>
      <c r="F15" s="8" t="s">
        <v>34</v>
      </c>
      <c r="G15" s="11">
        <v>9</v>
      </c>
      <c r="H15" s="11">
        <v>9</v>
      </c>
      <c r="I15" s="15">
        <v>153.9</v>
      </c>
      <c r="J15" s="16">
        <v>153.9</v>
      </c>
      <c r="K15" s="11">
        <v>4</v>
      </c>
      <c r="L15" s="20">
        <v>4617002</v>
      </c>
      <c r="M15" s="21">
        <f t="shared" si="1"/>
        <v>3359330.6552</v>
      </c>
      <c r="N15" s="21">
        <f t="shared" si="2"/>
        <v>1131904.21032</v>
      </c>
      <c r="O15" s="21">
        <f t="shared" si="3"/>
        <v>125767.13448</v>
      </c>
      <c r="P15" s="18">
        <v>30000</v>
      </c>
      <c r="Q15" s="17">
        <v>67000</v>
      </c>
      <c r="R15" s="18">
        <f t="shared" si="4"/>
        <v>4684002</v>
      </c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8" customFormat="1" ht="32.25" customHeight="1">
      <c r="A16" s="11">
        <v>4</v>
      </c>
      <c r="B16" s="14" t="s">
        <v>38</v>
      </c>
      <c r="C16" s="11">
        <v>4</v>
      </c>
      <c r="D16" s="8" t="s">
        <v>28</v>
      </c>
      <c r="E16" s="8" t="s">
        <v>18</v>
      </c>
      <c r="F16" s="8" t="s">
        <v>34</v>
      </c>
      <c r="G16" s="11">
        <v>1</v>
      </c>
      <c r="H16" s="11">
        <v>1</v>
      </c>
      <c r="I16" s="15">
        <v>117.4</v>
      </c>
      <c r="J16" s="16">
        <v>21.2</v>
      </c>
      <c r="K16" s="11">
        <v>1</v>
      </c>
      <c r="L16" s="20">
        <f t="shared" si="0"/>
        <v>636000</v>
      </c>
      <c r="M16" s="21">
        <f t="shared" si="1"/>
        <v>462753.60000000003</v>
      </c>
      <c r="N16" s="21">
        <f t="shared" si="2"/>
        <v>155921.75999999998</v>
      </c>
      <c r="O16" s="21">
        <f t="shared" si="3"/>
        <v>17324.64</v>
      </c>
      <c r="P16" s="18">
        <v>30000</v>
      </c>
      <c r="Q16" s="18"/>
      <c r="R16" s="18">
        <f t="shared" si="4"/>
        <v>636000</v>
      </c>
      <c r="S16" s="9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8" customFormat="1" ht="32.25" customHeight="1">
      <c r="A17" s="11">
        <v>5</v>
      </c>
      <c r="B17" s="14" t="s">
        <v>39</v>
      </c>
      <c r="C17" s="11">
        <v>13</v>
      </c>
      <c r="D17" s="8" t="s">
        <v>28</v>
      </c>
      <c r="E17" s="8" t="s">
        <v>18</v>
      </c>
      <c r="F17" s="8" t="s">
        <v>34</v>
      </c>
      <c r="G17" s="11">
        <v>8</v>
      </c>
      <c r="H17" s="11">
        <v>8</v>
      </c>
      <c r="I17" s="15">
        <v>60.5</v>
      </c>
      <c r="J17" s="16">
        <v>60.5</v>
      </c>
      <c r="K17" s="11">
        <v>3</v>
      </c>
      <c r="L17" s="20">
        <f t="shared" si="0"/>
        <v>1815000</v>
      </c>
      <c r="M17" s="21">
        <f t="shared" si="1"/>
        <v>1320594</v>
      </c>
      <c r="N17" s="21">
        <f t="shared" si="2"/>
        <v>444965.39999999997</v>
      </c>
      <c r="O17" s="21">
        <f t="shared" si="3"/>
        <v>49440.6</v>
      </c>
      <c r="P17" s="18">
        <v>30000</v>
      </c>
      <c r="Q17" s="18"/>
      <c r="R17" s="18">
        <f t="shared" si="4"/>
        <v>1815000</v>
      </c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8" customFormat="1" ht="32.25" customHeight="1">
      <c r="A18" s="11">
        <v>6</v>
      </c>
      <c r="B18" s="14" t="s">
        <v>40</v>
      </c>
      <c r="C18" s="11">
        <v>11</v>
      </c>
      <c r="D18" s="8" t="s">
        <v>28</v>
      </c>
      <c r="E18" s="8" t="s">
        <v>18</v>
      </c>
      <c r="F18" s="8" t="s">
        <v>34</v>
      </c>
      <c r="G18" s="11">
        <v>3</v>
      </c>
      <c r="H18" s="11">
        <v>3</v>
      </c>
      <c r="I18" s="15">
        <v>53.7</v>
      </c>
      <c r="J18" s="16">
        <v>53.7</v>
      </c>
      <c r="K18" s="11">
        <v>1</v>
      </c>
      <c r="L18" s="20">
        <f t="shared" si="0"/>
        <v>1611000</v>
      </c>
      <c r="M18" s="21">
        <f t="shared" si="1"/>
        <v>1172163.6</v>
      </c>
      <c r="N18" s="21">
        <f t="shared" si="2"/>
        <v>394952.75999999995</v>
      </c>
      <c r="O18" s="21">
        <f t="shared" si="3"/>
        <v>43883.64</v>
      </c>
      <c r="P18" s="18">
        <v>30000</v>
      </c>
      <c r="Q18" s="18"/>
      <c r="R18" s="18">
        <f t="shared" si="4"/>
        <v>1611000</v>
      </c>
      <c r="S18" s="9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8" customFormat="1" ht="32.25" customHeight="1">
      <c r="A19" s="11">
        <v>7</v>
      </c>
      <c r="B19" s="14" t="s">
        <v>41</v>
      </c>
      <c r="C19" s="11">
        <v>5</v>
      </c>
      <c r="D19" s="8" t="s">
        <v>28</v>
      </c>
      <c r="E19" s="8" t="s">
        <v>18</v>
      </c>
      <c r="F19" s="8" t="s">
        <v>34</v>
      </c>
      <c r="G19" s="11">
        <v>1</v>
      </c>
      <c r="H19" s="11">
        <v>1</v>
      </c>
      <c r="I19" s="15">
        <v>81.2</v>
      </c>
      <c r="J19" s="16">
        <v>26.1</v>
      </c>
      <c r="K19" s="11">
        <v>1</v>
      </c>
      <c r="L19" s="20">
        <f t="shared" si="0"/>
        <v>783000</v>
      </c>
      <c r="M19" s="21">
        <f t="shared" si="1"/>
        <v>569710.8</v>
      </c>
      <c r="N19" s="21">
        <f t="shared" si="2"/>
        <v>191960.27999999997</v>
      </c>
      <c r="O19" s="21">
        <f t="shared" si="3"/>
        <v>21328.92</v>
      </c>
      <c r="P19" s="18">
        <v>30000</v>
      </c>
      <c r="Q19" s="18"/>
      <c r="R19" s="18">
        <f t="shared" si="4"/>
        <v>783000</v>
      </c>
      <c r="S19" s="9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8" customFormat="1" ht="32.25" customHeight="1">
      <c r="A20" s="11">
        <v>8</v>
      </c>
      <c r="B20" s="14" t="s">
        <v>42</v>
      </c>
      <c r="C20" s="11">
        <v>3</v>
      </c>
      <c r="D20" s="8" t="s">
        <v>28</v>
      </c>
      <c r="E20" s="8" t="s">
        <v>18</v>
      </c>
      <c r="F20" s="8" t="s">
        <v>34</v>
      </c>
      <c r="G20" s="11">
        <v>6</v>
      </c>
      <c r="H20" s="11">
        <v>6</v>
      </c>
      <c r="I20" s="15">
        <v>99.3</v>
      </c>
      <c r="J20" s="16">
        <v>99.3</v>
      </c>
      <c r="K20" s="11">
        <v>3</v>
      </c>
      <c r="L20" s="20">
        <f t="shared" si="0"/>
        <v>2979000</v>
      </c>
      <c r="M20" s="21">
        <f t="shared" si="1"/>
        <v>2167520.4</v>
      </c>
      <c r="N20" s="21">
        <f t="shared" si="2"/>
        <v>730331.6399999999</v>
      </c>
      <c r="O20" s="21">
        <f t="shared" si="3"/>
        <v>81147.96</v>
      </c>
      <c r="P20" s="18">
        <v>30000</v>
      </c>
      <c r="Q20" s="18"/>
      <c r="R20" s="18">
        <f t="shared" si="4"/>
        <v>2979000</v>
      </c>
      <c r="S20" s="9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8" customFormat="1" ht="32.25" customHeight="1">
      <c r="A21" s="11">
        <v>9</v>
      </c>
      <c r="B21" s="14" t="s">
        <v>43</v>
      </c>
      <c r="C21" s="11">
        <v>12</v>
      </c>
      <c r="D21" s="8" t="s">
        <v>28</v>
      </c>
      <c r="E21" s="8" t="s">
        <v>18</v>
      </c>
      <c r="F21" s="8" t="s">
        <v>34</v>
      </c>
      <c r="G21" s="11">
        <v>5</v>
      </c>
      <c r="H21" s="11">
        <v>5</v>
      </c>
      <c r="I21" s="15">
        <v>96.5</v>
      </c>
      <c r="J21" s="16">
        <v>96.5</v>
      </c>
      <c r="K21" s="11">
        <v>3</v>
      </c>
      <c r="L21" s="20">
        <f t="shared" si="0"/>
        <v>2895000</v>
      </c>
      <c r="M21" s="21">
        <f t="shared" si="1"/>
        <v>2106402</v>
      </c>
      <c r="N21" s="21">
        <f t="shared" si="2"/>
        <v>709738.2</v>
      </c>
      <c r="O21" s="21">
        <f t="shared" si="3"/>
        <v>78859.79999999999</v>
      </c>
      <c r="P21" s="18">
        <v>30000</v>
      </c>
      <c r="Q21" s="18"/>
      <c r="R21" s="18">
        <f t="shared" si="4"/>
        <v>2895000</v>
      </c>
      <c r="S21" s="9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8" customFormat="1" ht="32.25" customHeight="1">
      <c r="A22" s="11">
        <f>A21+1</f>
        <v>10</v>
      </c>
      <c r="B22" s="14" t="s">
        <v>44</v>
      </c>
      <c r="C22" s="11">
        <v>7</v>
      </c>
      <c r="D22" s="8" t="s">
        <v>28</v>
      </c>
      <c r="E22" s="8" t="s">
        <v>18</v>
      </c>
      <c r="F22" s="8" t="s">
        <v>34</v>
      </c>
      <c r="G22" s="11">
        <v>13</v>
      </c>
      <c r="H22" s="11">
        <v>13</v>
      </c>
      <c r="I22" s="15">
        <v>331.9</v>
      </c>
      <c r="J22" s="16">
        <v>269.69</v>
      </c>
      <c r="K22" s="11">
        <v>7</v>
      </c>
      <c r="L22" s="20">
        <f t="shared" si="0"/>
        <v>8090700</v>
      </c>
      <c r="M22" s="21">
        <f t="shared" si="1"/>
        <v>5886793.32</v>
      </c>
      <c r="N22" s="21">
        <f t="shared" si="2"/>
        <v>1983516.0119999999</v>
      </c>
      <c r="O22" s="21">
        <f t="shared" si="3"/>
        <v>220390.66799999998</v>
      </c>
      <c r="P22" s="18">
        <v>30000</v>
      </c>
      <c r="Q22" s="17">
        <v>166000</v>
      </c>
      <c r="R22" s="18">
        <f t="shared" si="4"/>
        <v>8256700</v>
      </c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8" customFormat="1" ht="32.25" customHeight="1">
      <c r="A23" s="11">
        <v>11</v>
      </c>
      <c r="B23" s="14" t="s">
        <v>45</v>
      </c>
      <c r="C23" s="11">
        <v>8</v>
      </c>
      <c r="D23" s="8" t="s">
        <v>28</v>
      </c>
      <c r="E23" s="8" t="s">
        <v>18</v>
      </c>
      <c r="F23" s="8" t="s">
        <v>34</v>
      </c>
      <c r="G23" s="11">
        <v>13</v>
      </c>
      <c r="H23" s="11">
        <v>13</v>
      </c>
      <c r="I23" s="15">
        <v>194.7</v>
      </c>
      <c r="J23" s="16">
        <v>148.6</v>
      </c>
      <c r="K23" s="11">
        <v>4</v>
      </c>
      <c r="L23" s="20">
        <f t="shared" si="0"/>
        <v>4458000</v>
      </c>
      <c r="M23" s="21">
        <f t="shared" si="1"/>
        <v>3243640.8000000003</v>
      </c>
      <c r="N23" s="21">
        <f t="shared" si="2"/>
        <v>1092923.2799999998</v>
      </c>
      <c r="O23" s="21">
        <f t="shared" si="3"/>
        <v>121435.92</v>
      </c>
      <c r="P23" s="18">
        <v>30000</v>
      </c>
      <c r="Q23" s="17">
        <v>1267000</v>
      </c>
      <c r="R23" s="18">
        <f t="shared" si="4"/>
        <v>5725000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8" customFormat="1" ht="32.25" customHeight="1">
      <c r="A24" s="11">
        <v>12</v>
      </c>
      <c r="B24" s="14" t="s">
        <v>46</v>
      </c>
      <c r="C24" s="11">
        <v>1</v>
      </c>
      <c r="D24" s="8" t="s">
        <v>28</v>
      </c>
      <c r="E24" s="8" t="s">
        <v>18</v>
      </c>
      <c r="F24" s="8" t="s">
        <v>34</v>
      </c>
      <c r="G24" s="11">
        <v>24</v>
      </c>
      <c r="H24" s="11">
        <v>24</v>
      </c>
      <c r="I24" s="15">
        <v>230.2</v>
      </c>
      <c r="J24" s="16">
        <v>188.55</v>
      </c>
      <c r="K24" s="11">
        <v>6</v>
      </c>
      <c r="L24" s="20">
        <f t="shared" si="0"/>
        <v>5656500</v>
      </c>
      <c r="M24" s="21">
        <f t="shared" si="1"/>
        <v>4115669.4</v>
      </c>
      <c r="N24" s="21">
        <f t="shared" si="2"/>
        <v>1386747.5399999998</v>
      </c>
      <c r="O24" s="21">
        <f t="shared" si="3"/>
        <v>154083.06</v>
      </c>
      <c r="P24" s="18">
        <v>30000</v>
      </c>
      <c r="Q24" s="18"/>
      <c r="R24" s="18">
        <f t="shared" si="4"/>
        <v>5656500</v>
      </c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8" customFormat="1" ht="95.25" customHeight="1">
      <c r="A25" s="47" t="s">
        <v>47</v>
      </c>
      <c r="B25" s="48"/>
      <c r="E25" s="8" t="s">
        <v>17</v>
      </c>
      <c r="F25" s="8" t="s">
        <v>17</v>
      </c>
      <c r="G25" s="11">
        <v>90</v>
      </c>
      <c r="H25" s="11">
        <f>SUM(H13:H24)</f>
        <v>90</v>
      </c>
      <c r="I25" s="8">
        <f>SUM(I13:I24)</f>
        <v>1753.5900000000001</v>
      </c>
      <c r="J25" s="8">
        <f>SUM(J13:J24)</f>
        <v>1212.6999999999998</v>
      </c>
      <c r="K25" s="11">
        <f>SUM(K13:K24)</f>
        <v>36</v>
      </c>
      <c r="L25" s="21">
        <f>SUM(L13:L24)</f>
        <v>37063202</v>
      </c>
      <c r="M25" s="21">
        <v>26959184.6</v>
      </c>
      <c r="N25" s="21">
        <v>9064415.36</v>
      </c>
      <c r="O25" s="21">
        <v>1039602.04</v>
      </c>
      <c r="P25" s="18" t="s">
        <v>17</v>
      </c>
      <c r="Q25" s="17">
        <f>SUM(Q15,Q22,Q23)</f>
        <v>1500000</v>
      </c>
      <c r="R25" s="18">
        <v>38563202</v>
      </c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ht="15.75">
      <c r="L26" s="19"/>
    </row>
    <row r="27" spans="7:11" s="10" customFormat="1" ht="69" customHeight="1">
      <c r="G27" s="12"/>
      <c r="H27" s="12"/>
      <c r="K27" s="12"/>
    </row>
    <row r="28" spans="4:13" ht="37.5">
      <c r="D28" s="13" t="s">
        <v>30</v>
      </c>
      <c r="L28" s="46" t="s">
        <v>31</v>
      </c>
      <c r="M28" s="46"/>
    </row>
  </sheetData>
  <sheetProtection/>
  <mergeCells count="27">
    <mergeCell ref="L28:M28"/>
    <mergeCell ref="A25:B25"/>
    <mergeCell ref="E5:E10"/>
    <mergeCell ref="F5:F10"/>
    <mergeCell ref="L5:O6"/>
    <mergeCell ref="M8:M9"/>
    <mergeCell ref="M7:O7"/>
    <mergeCell ref="L7:L9"/>
    <mergeCell ref="N8:N9"/>
    <mergeCell ref="I5:I9"/>
    <mergeCell ref="A12:R12"/>
    <mergeCell ref="B5:B10"/>
    <mergeCell ref="L2:R2"/>
    <mergeCell ref="A4:R4"/>
    <mergeCell ref="Q5:Q9"/>
    <mergeCell ref="J5:J9"/>
    <mergeCell ref="K5:K9"/>
    <mergeCell ref="P5:P9"/>
    <mergeCell ref="D9:D10"/>
    <mergeCell ref="G5:G9"/>
    <mergeCell ref="L3:R3"/>
    <mergeCell ref="O8:O9"/>
    <mergeCell ref="A5:A10"/>
    <mergeCell ref="R5:R9"/>
    <mergeCell ref="C9:C10"/>
    <mergeCell ref="C5:D8"/>
    <mergeCell ref="H5:H9"/>
  </mergeCells>
  <printOptions/>
  <pageMargins left="0.984251968503937" right="0.3937007874015748" top="0.5905511811023623" bottom="0" header="0.11811023622047245" footer="0.11811023622047245"/>
  <pageSetup firstPageNumber="18" useFirstPageNumber="1" fitToHeight="1" fitToWidth="1" horizontalDpi="600" verticalDpi="600" orientation="landscape" paperSize="9" scale="5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lebedeva_uv</dc:creator>
  <cp:keywords/>
  <dc:description/>
  <cp:lastModifiedBy>Duma1</cp:lastModifiedBy>
  <cp:lastPrinted>2011-03-04T09:20:14Z</cp:lastPrinted>
  <dcterms:created xsi:type="dcterms:W3CDTF">2007-06-18T13:36:25Z</dcterms:created>
  <dcterms:modified xsi:type="dcterms:W3CDTF">2011-03-04T09:46:21Z</dcterms:modified>
  <cp:category/>
  <cp:version/>
  <cp:contentType/>
  <cp:contentStatus/>
</cp:coreProperties>
</file>